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<sst xmlns="http://schemas.openxmlformats.org/spreadsheetml/2006/main" count="141" uniqueCount="71">
  <si>
    <t>№ п/п</t>
  </si>
  <si>
    <t>Мероприятия</t>
  </si>
  <si>
    <t>всего</t>
  </si>
  <si>
    <t>в том числе</t>
  </si>
  <si>
    <t>Областной бюджет</t>
  </si>
  <si>
    <t>Местные бюджеты</t>
  </si>
  <si>
    <t>Срок финансирова-ния мероприятия</t>
  </si>
  <si>
    <t>План мероприятий  муниципальной  программы</t>
  </si>
  <si>
    <t>Содержание Дома культуры</t>
  </si>
  <si>
    <t>Обслуживание внутреннего долга</t>
  </si>
  <si>
    <t>1. Подпрограмма " Безопасность муниципального образования"</t>
  </si>
  <si>
    <t>2. Подпрограмма " Дорожное хозяйство"</t>
  </si>
  <si>
    <t>Ремонт дорог общего пользования местного значения и искуственных сооружений на них</t>
  </si>
  <si>
    <t>3. Подпрограмма " Жилищно-коммунальное хоязяйство"</t>
  </si>
  <si>
    <t>4. Подпрограмма " Благоустройство территории"</t>
  </si>
  <si>
    <t>Ремонт и содержание уличного освещения</t>
  </si>
  <si>
    <t>Прочие мероприятия в области благоустройства</t>
  </si>
  <si>
    <t>5. Подпрограмма " Культура, молодежная  политика, физическая культура и спорт"</t>
  </si>
  <si>
    <t>Осуществление внешнего муниципального финансового контроля</t>
  </si>
  <si>
    <t>Контроль в сфере жилищного хозяйства</t>
  </si>
  <si>
    <t>Резервный фонд администрации</t>
  </si>
  <si>
    <t>глава администрации</t>
  </si>
  <si>
    <t>администрация</t>
  </si>
  <si>
    <t>6. Подпрограмма " Муниципальное управление"</t>
  </si>
  <si>
    <t>Формирование, исполнение и финансовый контроль за исполнением бюджета поселения</t>
  </si>
  <si>
    <t>Всего по подпрограмме</t>
  </si>
  <si>
    <t>7. Подпрограмма " Землеустройство и землепользование"</t>
  </si>
  <si>
    <t>Содержание дорог общего пользования местного значения и искуственных сооружений на них</t>
  </si>
  <si>
    <t>Всзносы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Ленинградскаой области"</t>
  </si>
  <si>
    <t>Бюджет района</t>
  </si>
  <si>
    <t>Меропиятия по укреплению общественного порядка, противодействию терроризму и экстремизму</t>
  </si>
  <si>
    <t>Содержание представительных органов местного самоуправления</t>
  </si>
  <si>
    <t xml:space="preserve">Содержание исполнительных органов местного самоуправления </t>
  </si>
  <si>
    <t>Пенсия за выслугу лет муниципальным служащим</t>
  </si>
  <si>
    <t>Федеральный бюджет</t>
  </si>
  <si>
    <t>0,00000</t>
  </si>
  <si>
    <t>Осуществление внутреннего муниципального финансового контроля</t>
  </si>
  <si>
    <t>Осуществление первичного воинского учета</t>
  </si>
  <si>
    <t>Администрация Старопольского сельского поселения</t>
  </si>
  <si>
    <t>Мероприятия по укреплению пожарной безопасности</t>
  </si>
  <si>
    <t>Содержание и уборка кладбищ и захоронений</t>
  </si>
  <si>
    <t xml:space="preserve">Осуществление отдельных полномочий по организации ритуальных услуг в части создания специализированной службы по вопросам похоронного дела </t>
  </si>
  <si>
    <t>Содействие развитию занятости молодежи (ГМТО)</t>
  </si>
  <si>
    <t>Выполнение землеустроительных работ для внесения сведений о границах населенных пунктов в ЕГРН</t>
  </si>
  <si>
    <t>8. Подпрограмма "Поддержка субъектов малого и среднего предпринимательства"</t>
  </si>
  <si>
    <t>Информационная и консультационная поддержка субъектов малого и среднего предпринимательства</t>
  </si>
  <si>
    <t xml:space="preserve">Проведение мероприятий общемуниципального характера </t>
  </si>
  <si>
    <t>Организация и проведение культурно-массовых мероприятий</t>
  </si>
  <si>
    <t>Проведение и участие в спортивных мероприятиях</t>
  </si>
  <si>
    <t>Осуществление отдельных полномочий органов местного самоуправления поселения по участию в предупреждении и ликвидации поселедствий чрезвычайных ситуаций</t>
  </si>
  <si>
    <t>Осуществление отдельных полномочий органов местного самоуправления поселения по созданию, содержанию и организации аварийно-спасательных служб и (или) аварийно-спасательных формирований</t>
  </si>
  <si>
    <t>Реализация Проекта организации дорожного движения на автомобильных дорогах местного значения</t>
  </si>
  <si>
    <t>Ремонт  объектов муниципального имущества</t>
  </si>
  <si>
    <t>Содержание и обслуживание объектов муниципального имущества</t>
  </si>
  <si>
    <t>Осуществление отдельных полномочий органов местного самоуправления поселения по  организации библиотечного обслуживания населения, комплектованию и  обеспечению сохранности библиотечных фондов библиотек поселения</t>
  </si>
  <si>
    <t>Участие в профилактике наркомании</t>
  </si>
  <si>
    <t xml:space="preserve">Выполнение работ по внесению в ЕГРН сведений  о границах территориальных зон поселений  </t>
  </si>
  <si>
    <t>Подготовка проекта генерального плана и проекта правил землепользования и застройки муниципального образования поселения</t>
  </si>
  <si>
    <t>Оформление земельных участков в муниципальную собственность</t>
  </si>
  <si>
    <t>Осуществление отдельного государственного полномочия Ленинградской области в сфере административных правоотношений</t>
  </si>
  <si>
    <t>Проведение выборов в совет депутатов муниципального образования</t>
  </si>
  <si>
    <t>Содержание библиотеки</t>
  </si>
  <si>
    <r>
      <t xml:space="preserve">                                                                    "Развитие территории Старопольского сельского поселения на 2019 год и плановый период 2020-2021 годы"                                  </t>
    </r>
    <r>
      <rPr>
        <b/>
        <sz val="9"/>
        <color indexed="8"/>
        <rFont val="Times New Roman"/>
        <family val="1"/>
      </rPr>
      <t xml:space="preserve">  тыс. руб.</t>
    </r>
  </si>
  <si>
    <t>Планируемые объемы финансирования (тыс. рублей в действующих ценах года реализации мероприятия)</t>
  </si>
  <si>
    <t>Главный распорядитель бюджетных средств</t>
  </si>
  <si>
    <t>в том числе по годам реализации</t>
  </si>
  <si>
    <t>Итого по программе</t>
  </si>
  <si>
    <t>Управление муниципальным имуществом</t>
  </si>
  <si>
    <t xml:space="preserve">Реализация комплекса мероприятий по борьбе с борщевиком Сосновского на территориях муниципальных образований Ленинградской области </t>
  </si>
  <si>
    <t>Содержание и ремонт мест воинских захоронений</t>
  </si>
  <si>
    <t xml:space="preserve">Приложение №1
к Постановлению администрации 
Старопольского сельского поселения
от  28.08.2019 года №153-п    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</si>
</sst>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Alignment="1">
      <alignment/>
    </xf>
    <xf numFmtId="179" fontId="45" fillId="0" borderId="10" xfId="0" applyNumberFormat="1" applyFont="1" applyFill="1" applyBorder="1" applyAlignment="1">
      <alignment horizontal="center"/>
    </xf>
    <xf numFmtId="179" fontId="46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49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center"/>
    </xf>
    <xf numFmtId="179" fontId="46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179" fontId="44" fillId="0" borderId="10" xfId="0" applyNumberFormat="1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179" fontId="44" fillId="0" borderId="10" xfId="0" applyNumberFormat="1" applyFont="1" applyFill="1" applyBorder="1" applyAlignment="1">
      <alignment horizontal="center" vertical="center"/>
    </xf>
    <xf numFmtId="179" fontId="45" fillId="0" borderId="10" xfId="0" applyNumberFormat="1" applyFont="1" applyFill="1" applyBorder="1" applyAlignment="1">
      <alignment horizontal="center" vertical="center"/>
    </xf>
    <xf numFmtId="179" fontId="45" fillId="0" borderId="10" xfId="0" applyNumberFormat="1" applyFont="1" applyFill="1" applyBorder="1" applyAlignment="1">
      <alignment horizontal="center" vertical="top"/>
    </xf>
    <xf numFmtId="0" fontId="45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5" fillId="0" borderId="11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44" fillId="0" borderId="11" xfId="0" applyFont="1" applyFill="1" applyBorder="1" applyAlignment="1">
      <alignment wrapText="1"/>
    </xf>
    <xf numFmtId="0" fontId="45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vertical="top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5" fillId="0" borderId="11" xfId="0" applyFont="1" applyFill="1" applyBorder="1" applyAlignment="1">
      <alignment vertical="center" wrapText="1"/>
    </xf>
    <xf numFmtId="0" fontId="44" fillId="0" borderId="0" xfId="0" applyFont="1" applyFill="1" applyAlignment="1">
      <alignment horizontal="right" vertical="top" wrapText="1"/>
    </xf>
    <xf numFmtId="0" fontId="44" fillId="0" borderId="0" xfId="0" applyFont="1" applyFill="1" applyAlignment="1">
      <alignment horizontal="right" vertical="top"/>
    </xf>
    <xf numFmtId="0" fontId="48" fillId="0" borderId="0" xfId="0" applyFont="1" applyFill="1" applyAlignment="1">
      <alignment horizontal="center"/>
    </xf>
    <xf numFmtId="0" fontId="48" fillId="0" borderId="17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top"/>
    </xf>
    <xf numFmtId="0" fontId="45" fillId="0" borderId="12" xfId="0" applyFont="1" applyFill="1" applyBorder="1" applyAlignment="1">
      <alignment vertical="top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4.8515625" style="2" customWidth="1"/>
    <col min="2" max="2" width="35.421875" style="1" customWidth="1"/>
    <col min="3" max="3" width="13.00390625" style="1" customWidth="1"/>
    <col min="4" max="4" width="14.28125" style="1" customWidth="1"/>
    <col min="5" max="5" width="15.7109375" style="1" customWidth="1"/>
    <col min="6" max="6" width="11.57421875" style="1" customWidth="1"/>
    <col min="7" max="7" width="13.8515625" style="1" customWidth="1"/>
    <col min="8" max="8" width="15.28125" style="1" customWidth="1"/>
    <col min="9" max="9" width="12.00390625" style="3" customWidth="1"/>
    <col min="10" max="10" width="18.7109375" style="1" customWidth="1"/>
    <col min="11" max="16384" width="9.140625" style="1" customWidth="1"/>
  </cols>
  <sheetData>
    <row r="1" spans="1:10" s="6" customFormat="1" ht="66" customHeight="1">
      <c r="A1" s="73" t="s">
        <v>70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6" customFormat="1" ht="18.75">
      <c r="A2" s="75" t="s">
        <v>7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6" customFormat="1" ht="33" customHeight="1">
      <c r="A3" s="76" t="s">
        <v>62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s="7" customFormat="1" ht="30" customHeight="1">
      <c r="A4" s="77" t="s">
        <v>0</v>
      </c>
      <c r="B4" s="79" t="s">
        <v>1</v>
      </c>
      <c r="C4" s="79"/>
      <c r="D4" s="77" t="s">
        <v>6</v>
      </c>
      <c r="E4" s="77" t="s">
        <v>63</v>
      </c>
      <c r="F4" s="77"/>
      <c r="G4" s="77"/>
      <c r="H4" s="77"/>
      <c r="I4" s="77"/>
      <c r="J4" s="77" t="s">
        <v>64</v>
      </c>
    </row>
    <row r="5" spans="1:10" s="7" customFormat="1" ht="14.25">
      <c r="A5" s="77"/>
      <c r="B5" s="80"/>
      <c r="C5" s="38"/>
      <c r="D5" s="77"/>
      <c r="E5" s="36" t="s">
        <v>2</v>
      </c>
      <c r="F5" s="78" t="s">
        <v>3</v>
      </c>
      <c r="G5" s="78"/>
      <c r="H5" s="78"/>
      <c r="I5" s="78"/>
      <c r="J5" s="77"/>
    </row>
    <row r="6" spans="1:10" s="7" customFormat="1" ht="42.75">
      <c r="A6" s="77"/>
      <c r="B6" s="81"/>
      <c r="C6" s="39"/>
      <c r="D6" s="77"/>
      <c r="E6" s="8"/>
      <c r="F6" s="35" t="s">
        <v>34</v>
      </c>
      <c r="G6" s="35" t="s">
        <v>4</v>
      </c>
      <c r="H6" s="35" t="s">
        <v>5</v>
      </c>
      <c r="I6" s="9" t="s">
        <v>29</v>
      </c>
      <c r="J6" s="77"/>
    </row>
    <row r="7" spans="1:10" s="13" customFormat="1" ht="12">
      <c r="A7" s="10">
        <v>1</v>
      </c>
      <c r="B7" s="11">
        <v>2</v>
      </c>
      <c r="C7" s="11"/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2">
        <v>8</v>
      </c>
      <c r="J7" s="11">
        <v>9</v>
      </c>
    </row>
    <row r="8" spans="1:10" s="13" customFormat="1" ht="12">
      <c r="A8" s="10"/>
      <c r="B8" s="67" t="s">
        <v>10</v>
      </c>
      <c r="C8" s="68"/>
      <c r="D8" s="70"/>
      <c r="E8" s="70"/>
      <c r="F8" s="70"/>
      <c r="G8" s="70"/>
      <c r="H8" s="70"/>
      <c r="I8" s="70"/>
      <c r="J8" s="71"/>
    </row>
    <row r="9" spans="1:10" s="6" customFormat="1" ht="16.5" customHeight="1">
      <c r="A9" s="51">
        <v>1</v>
      </c>
      <c r="B9" s="72" t="s">
        <v>39</v>
      </c>
      <c r="C9" s="52"/>
      <c r="D9" s="27">
        <v>2019</v>
      </c>
      <c r="E9" s="28">
        <v>129</v>
      </c>
      <c r="F9" s="28">
        <v>0</v>
      </c>
      <c r="G9" s="28">
        <v>0</v>
      </c>
      <c r="H9" s="28">
        <v>129</v>
      </c>
      <c r="I9" s="28">
        <v>0</v>
      </c>
      <c r="J9" s="72" t="s">
        <v>38</v>
      </c>
    </row>
    <row r="10" spans="1:10" s="6" customFormat="1" ht="18.75" customHeight="1">
      <c r="A10" s="38"/>
      <c r="B10" s="53"/>
      <c r="C10" s="53"/>
      <c r="D10" s="27">
        <v>2020</v>
      </c>
      <c r="E10" s="28">
        <v>96.5</v>
      </c>
      <c r="F10" s="28">
        <v>0</v>
      </c>
      <c r="G10" s="28">
        <v>0</v>
      </c>
      <c r="H10" s="28">
        <v>96.5</v>
      </c>
      <c r="I10" s="28">
        <v>0</v>
      </c>
      <c r="J10" s="53"/>
    </row>
    <row r="11" spans="1:10" s="6" customFormat="1" ht="18" customHeight="1">
      <c r="A11" s="39"/>
      <c r="B11" s="54"/>
      <c r="C11" s="54"/>
      <c r="D11" s="27">
        <v>2021</v>
      </c>
      <c r="E11" s="28">
        <v>96.3</v>
      </c>
      <c r="F11" s="28">
        <v>0</v>
      </c>
      <c r="G11" s="28">
        <v>0</v>
      </c>
      <c r="H11" s="28">
        <v>96.3</v>
      </c>
      <c r="I11" s="28">
        <v>0</v>
      </c>
      <c r="J11" s="54"/>
    </row>
    <row r="12" spans="1:10" s="6" customFormat="1" ht="21" customHeight="1">
      <c r="A12" s="51">
        <v>2</v>
      </c>
      <c r="B12" s="72" t="s">
        <v>30</v>
      </c>
      <c r="C12" s="52"/>
      <c r="D12" s="14">
        <v>2019</v>
      </c>
      <c r="E12" s="28">
        <v>2.1</v>
      </c>
      <c r="F12" s="28">
        <v>0</v>
      </c>
      <c r="G12" s="28">
        <v>0</v>
      </c>
      <c r="H12" s="28">
        <v>2.1</v>
      </c>
      <c r="I12" s="28">
        <v>0</v>
      </c>
      <c r="J12" s="46" t="s">
        <v>38</v>
      </c>
    </row>
    <row r="13" spans="1:10" s="6" customFormat="1" ht="13.5" customHeight="1">
      <c r="A13" s="38"/>
      <c r="B13" s="53"/>
      <c r="C13" s="53"/>
      <c r="D13" s="14">
        <v>2020</v>
      </c>
      <c r="E13" s="28">
        <v>1.8</v>
      </c>
      <c r="F13" s="28">
        <v>0</v>
      </c>
      <c r="G13" s="28">
        <v>0</v>
      </c>
      <c r="H13" s="28">
        <v>1.8</v>
      </c>
      <c r="I13" s="28">
        <v>0</v>
      </c>
      <c r="J13" s="47"/>
    </row>
    <row r="14" spans="1:10" s="6" customFormat="1" ht="21" customHeight="1">
      <c r="A14" s="39"/>
      <c r="B14" s="54"/>
      <c r="C14" s="54"/>
      <c r="D14" s="14">
        <v>2021</v>
      </c>
      <c r="E14" s="28">
        <v>1.8</v>
      </c>
      <c r="F14" s="28">
        <v>0</v>
      </c>
      <c r="G14" s="28">
        <v>0</v>
      </c>
      <c r="H14" s="28">
        <v>1.8</v>
      </c>
      <c r="I14" s="28">
        <v>0</v>
      </c>
      <c r="J14" s="48"/>
    </row>
    <row r="15" spans="1:10" s="6" customFormat="1" ht="45.75" customHeight="1">
      <c r="A15" s="14">
        <v>3</v>
      </c>
      <c r="B15" s="20" t="s">
        <v>49</v>
      </c>
      <c r="C15" s="21"/>
      <c r="D15" s="14">
        <v>2019</v>
      </c>
      <c r="E15" s="28">
        <v>10</v>
      </c>
      <c r="F15" s="28">
        <v>0</v>
      </c>
      <c r="G15" s="28">
        <v>0</v>
      </c>
      <c r="H15" s="28">
        <v>10</v>
      </c>
      <c r="I15" s="28">
        <v>0</v>
      </c>
      <c r="J15" s="15" t="s">
        <v>38</v>
      </c>
    </row>
    <row r="16" spans="1:10" s="6" customFormat="1" ht="62.25" customHeight="1">
      <c r="A16" s="14">
        <v>4</v>
      </c>
      <c r="B16" s="20" t="s">
        <v>50</v>
      </c>
      <c r="C16" s="21"/>
      <c r="D16" s="14">
        <v>2019</v>
      </c>
      <c r="E16" s="28">
        <v>1</v>
      </c>
      <c r="F16" s="28">
        <v>0</v>
      </c>
      <c r="G16" s="28">
        <v>0</v>
      </c>
      <c r="H16" s="28">
        <v>1</v>
      </c>
      <c r="I16" s="28">
        <v>0</v>
      </c>
      <c r="J16" s="15" t="s">
        <v>38</v>
      </c>
    </row>
    <row r="17" spans="1:10" s="6" customFormat="1" ht="15">
      <c r="A17" s="14"/>
      <c r="B17" s="16" t="s">
        <v>25</v>
      </c>
      <c r="C17" s="21"/>
      <c r="D17" s="14"/>
      <c r="E17" s="5">
        <f>SUM(E9:E16)</f>
        <v>338.50000000000006</v>
      </c>
      <c r="F17" s="5">
        <v>0</v>
      </c>
      <c r="G17" s="5">
        <v>0</v>
      </c>
      <c r="H17" s="5">
        <f>SUM(H9:H16)</f>
        <v>338.50000000000006</v>
      </c>
      <c r="I17" s="5">
        <f>SUM(I10:I15)</f>
        <v>0</v>
      </c>
      <c r="J17" s="59"/>
    </row>
    <row r="18" spans="1:10" s="6" customFormat="1" ht="15">
      <c r="A18" s="51"/>
      <c r="B18" s="55" t="s">
        <v>65</v>
      </c>
      <c r="C18" s="52"/>
      <c r="D18" s="14">
        <v>2019</v>
      </c>
      <c r="E18" s="5">
        <f>E9+E12+E15+E16</f>
        <v>142.1</v>
      </c>
      <c r="F18" s="5">
        <v>0</v>
      </c>
      <c r="G18" s="5">
        <v>0</v>
      </c>
      <c r="H18" s="5">
        <f>H9+H12+H15+H16</f>
        <v>142.1</v>
      </c>
      <c r="I18" s="5">
        <f>SUM(I10:I15)</f>
        <v>0</v>
      </c>
      <c r="J18" s="57"/>
    </row>
    <row r="19" spans="1:10" s="6" customFormat="1" ht="15">
      <c r="A19" s="38"/>
      <c r="B19" s="53"/>
      <c r="C19" s="53"/>
      <c r="D19" s="14">
        <v>2020</v>
      </c>
      <c r="E19" s="5">
        <f>E10+E13</f>
        <v>98.3</v>
      </c>
      <c r="F19" s="5">
        <v>0</v>
      </c>
      <c r="G19" s="5">
        <v>0</v>
      </c>
      <c r="H19" s="5">
        <f>H10+H13</f>
        <v>98.3</v>
      </c>
      <c r="I19" s="5">
        <f>SUM(I10:I15)</f>
        <v>0</v>
      </c>
      <c r="J19" s="57"/>
    </row>
    <row r="20" spans="1:10" s="6" customFormat="1" ht="15">
      <c r="A20" s="39"/>
      <c r="B20" s="54"/>
      <c r="C20" s="54"/>
      <c r="D20" s="14">
        <v>2021</v>
      </c>
      <c r="E20" s="5">
        <f>E11+E14</f>
        <v>98.1</v>
      </c>
      <c r="F20" s="5">
        <v>0</v>
      </c>
      <c r="G20" s="5">
        <v>0</v>
      </c>
      <c r="H20" s="5">
        <f>H11+H14</f>
        <v>98.1</v>
      </c>
      <c r="I20" s="5">
        <f>SUM(I11:I16)</f>
        <v>0</v>
      </c>
      <c r="J20" s="58"/>
    </row>
    <row r="21" spans="1:10" s="13" customFormat="1" ht="12">
      <c r="A21" s="10"/>
      <c r="B21" s="67" t="s">
        <v>11</v>
      </c>
      <c r="C21" s="68"/>
      <c r="D21" s="70"/>
      <c r="E21" s="70"/>
      <c r="F21" s="70"/>
      <c r="G21" s="70"/>
      <c r="H21" s="70"/>
      <c r="I21" s="70"/>
      <c r="J21" s="71"/>
    </row>
    <row r="22" spans="1:10" s="13" customFormat="1" ht="15">
      <c r="A22" s="37">
        <v>1</v>
      </c>
      <c r="B22" s="40" t="s">
        <v>27</v>
      </c>
      <c r="C22" s="43"/>
      <c r="D22" s="14">
        <v>2019</v>
      </c>
      <c r="E22" s="4">
        <f>H22+G22</f>
        <v>3724.17338</v>
      </c>
      <c r="F22" s="4">
        <v>0</v>
      </c>
      <c r="G22" s="4">
        <v>2500</v>
      </c>
      <c r="H22" s="4">
        <v>1224.17338</v>
      </c>
      <c r="I22" s="4">
        <v>0</v>
      </c>
      <c r="J22" s="46" t="s">
        <v>38</v>
      </c>
    </row>
    <row r="23" spans="1:10" s="13" customFormat="1" ht="15">
      <c r="A23" s="38"/>
      <c r="B23" s="41"/>
      <c r="C23" s="44"/>
      <c r="D23" s="14">
        <v>2020</v>
      </c>
      <c r="E23" s="4">
        <f>F23+G23+H23+I23</f>
        <v>322.7</v>
      </c>
      <c r="F23" s="4">
        <v>0</v>
      </c>
      <c r="G23" s="4">
        <v>0</v>
      </c>
      <c r="H23" s="4">
        <v>322.7</v>
      </c>
      <c r="I23" s="4">
        <v>0</v>
      </c>
      <c r="J23" s="47"/>
    </row>
    <row r="24" spans="1:10" s="13" customFormat="1" ht="15">
      <c r="A24" s="39"/>
      <c r="B24" s="42"/>
      <c r="C24" s="45"/>
      <c r="D24" s="14">
        <v>2021</v>
      </c>
      <c r="E24" s="4">
        <f>F24+G24+H24+I24</f>
        <v>341.4</v>
      </c>
      <c r="F24" s="4">
        <v>0</v>
      </c>
      <c r="G24" s="4">
        <v>0</v>
      </c>
      <c r="H24" s="4">
        <v>341.4</v>
      </c>
      <c r="I24" s="4">
        <v>0</v>
      </c>
      <c r="J24" s="48"/>
    </row>
    <row r="25" spans="1:10" s="6" customFormat="1" ht="17.25" customHeight="1">
      <c r="A25" s="51">
        <v>2</v>
      </c>
      <c r="B25" s="72" t="s">
        <v>12</v>
      </c>
      <c r="C25" s="52"/>
      <c r="D25" s="14">
        <v>2019</v>
      </c>
      <c r="E25" s="23">
        <f>I25+H25+G25+F25</f>
        <v>1907.6950000000002</v>
      </c>
      <c r="F25" s="29">
        <v>0</v>
      </c>
      <c r="G25" s="29">
        <v>900.5</v>
      </c>
      <c r="H25" s="29">
        <v>1007.195</v>
      </c>
      <c r="I25" s="29">
        <v>0</v>
      </c>
      <c r="J25" s="46" t="s">
        <v>38</v>
      </c>
    </row>
    <row r="26" spans="1:10" s="6" customFormat="1" ht="16.5" customHeight="1">
      <c r="A26" s="38"/>
      <c r="B26" s="53"/>
      <c r="C26" s="53"/>
      <c r="D26" s="14">
        <v>2020</v>
      </c>
      <c r="E26" s="23">
        <f>I26+H26+G26+F26</f>
        <v>2680.2</v>
      </c>
      <c r="F26" s="29">
        <v>0</v>
      </c>
      <c r="G26" s="29">
        <v>900.5</v>
      </c>
      <c r="H26" s="29">
        <v>1779.7</v>
      </c>
      <c r="I26" s="29">
        <v>0</v>
      </c>
      <c r="J26" s="47"/>
    </row>
    <row r="27" spans="1:10" s="6" customFormat="1" ht="13.5" customHeight="1">
      <c r="A27" s="39"/>
      <c r="B27" s="54"/>
      <c r="C27" s="54"/>
      <c r="D27" s="14">
        <v>2021</v>
      </c>
      <c r="E27" s="23">
        <f>I27+H27+G27+F27</f>
        <v>2783.5</v>
      </c>
      <c r="F27" s="29">
        <v>0</v>
      </c>
      <c r="G27" s="29">
        <v>900.5</v>
      </c>
      <c r="H27" s="29">
        <v>1883</v>
      </c>
      <c r="I27" s="29">
        <v>0</v>
      </c>
      <c r="J27" s="48"/>
    </row>
    <row r="28" spans="1:10" s="6" customFormat="1" ht="36" customHeight="1">
      <c r="A28" s="14">
        <v>3</v>
      </c>
      <c r="B28" s="20" t="s">
        <v>51</v>
      </c>
      <c r="C28" s="21"/>
      <c r="D28" s="14">
        <v>2019</v>
      </c>
      <c r="E28" s="23">
        <f>I28+H28+G28+F28</f>
        <v>154.853</v>
      </c>
      <c r="F28" s="29">
        <v>0</v>
      </c>
      <c r="G28" s="29">
        <v>0</v>
      </c>
      <c r="H28" s="29">
        <v>154.853</v>
      </c>
      <c r="I28" s="29">
        <v>0</v>
      </c>
      <c r="J28" s="15" t="s">
        <v>38</v>
      </c>
    </row>
    <row r="29" spans="1:10" s="6" customFormat="1" ht="21" customHeight="1">
      <c r="A29" s="14"/>
      <c r="B29" s="16" t="s">
        <v>25</v>
      </c>
      <c r="C29" s="21"/>
      <c r="D29" s="14"/>
      <c r="E29" s="5">
        <f>SUM(E22:E28)</f>
        <v>11914.521379999998</v>
      </c>
      <c r="F29" s="5">
        <v>0</v>
      </c>
      <c r="G29" s="5">
        <f>SUM(G22:G28)</f>
        <v>5201.5</v>
      </c>
      <c r="H29" s="19">
        <f>SUM(H22:H28)</f>
        <v>6713.02138</v>
      </c>
      <c r="I29" s="5">
        <v>0</v>
      </c>
      <c r="J29" s="59"/>
    </row>
    <row r="30" spans="1:10" s="6" customFormat="1" ht="15">
      <c r="A30" s="51"/>
      <c r="B30" s="55" t="s">
        <v>65</v>
      </c>
      <c r="C30" s="52"/>
      <c r="D30" s="14">
        <v>2019</v>
      </c>
      <c r="E30" s="5">
        <f>E22+E25+E28</f>
        <v>5786.72138</v>
      </c>
      <c r="F30" s="5">
        <v>0</v>
      </c>
      <c r="G30" s="5">
        <f>G22+G25</f>
        <v>3400.5</v>
      </c>
      <c r="H30" s="5">
        <f>H22+H25+H28</f>
        <v>2386.22138</v>
      </c>
      <c r="I30" s="5">
        <f>SUM(I18:I27)</f>
        <v>0</v>
      </c>
      <c r="J30" s="57"/>
    </row>
    <row r="31" spans="1:10" s="6" customFormat="1" ht="15">
      <c r="A31" s="38"/>
      <c r="B31" s="53"/>
      <c r="C31" s="53"/>
      <c r="D31" s="14">
        <v>2020</v>
      </c>
      <c r="E31" s="5">
        <f>E23+E26</f>
        <v>3002.8999999999996</v>
      </c>
      <c r="F31" s="5">
        <v>0</v>
      </c>
      <c r="G31" s="5">
        <f>G26</f>
        <v>900.5</v>
      </c>
      <c r="H31" s="5">
        <f>H23+H26</f>
        <v>2102.4</v>
      </c>
      <c r="I31" s="5">
        <f>SUM(I18:I27)</f>
        <v>0</v>
      </c>
      <c r="J31" s="57"/>
    </row>
    <row r="32" spans="1:10" s="6" customFormat="1" ht="15">
      <c r="A32" s="39"/>
      <c r="B32" s="54"/>
      <c r="C32" s="54"/>
      <c r="D32" s="14">
        <v>2021</v>
      </c>
      <c r="E32" s="5">
        <f>E24+E27</f>
        <v>3124.9</v>
      </c>
      <c r="F32" s="5">
        <v>0</v>
      </c>
      <c r="G32" s="5">
        <f>G27</f>
        <v>900.5</v>
      </c>
      <c r="H32" s="5">
        <f>H24+H27</f>
        <v>2224.4</v>
      </c>
      <c r="I32" s="5">
        <f>SUM(I19:I28)</f>
        <v>0</v>
      </c>
      <c r="J32" s="58"/>
    </row>
    <row r="33" spans="1:10" s="6" customFormat="1" ht="17.25" customHeight="1">
      <c r="A33" s="10"/>
      <c r="B33" s="67" t="s">
        <v>13</v>
      </c>
      <c r="C33" s="68"/>
      <c r="D33" s="70"/>
      <c r="E33" s="70"/>
      <c r="F33" s="70"/>
      <c r="G33" s="70"/>
      <c r="H33" s="70"/>
      <c r="I33" s="70"/>
      <c r="J33" s="71"/>
    </row>
    <row r="34" spans="1:10" s="6" customFormat="1" ht="18.75" customHeight="1">
      <c r="A34" s="37">
        <v>1</v>
      </c>
      <c r="B34" s="40" t="s">
        <v>28</v>
      </c>
      <c r="C34" s="43"/>
      <c r="D34" s="14">
        <v>2019</v>
      </c>
      <c r="E34" s="22">
        <f>H34</f>
        <v>880.1</v>
      </c>
      <c r="F34" s="4">
        <v>0</v>
      </c>
      <c r="G34" s="4">
        <v>0</v>
      </c>
      <c r="H34" s="4">
        <v>880.1</v>
      </c>
      <c r="I34" s="4">
        <v>0</v>
      </c>
      <c r="J34" s="46" t="s">
        <v>38</v>
      </c>
    </row>
    <row r="35" spans="1:10" s="6" customFormat="1" ht="17.25" customHeight="1">
      <c r="A35" s="38"/>
      <c r="B35" s="41"/>
      <c r="C35" s="44"/>
      <c r="D35" s="14">
        <v>2020</v>
      </c>
      <c r="E35" s="22">
        <f>H35</f>
        <v>253.1</v>
      </c>
      <c r="F35" s="4">
        <v>0</v>
      </c>
      <c r="G35" s="4">
        <v>0</v>
      </c>
      <c r="H35" s="4">
        <v>253.1</v>
      </c>
      <c r="I35" s="4">
        <v>0</v>
      </c>
      <c r="J35" s="47"/>
    </row>
    <row r="36" spans="1:10" s="6" customFormat="1" ht="13.5" customHeight="1">
      <c r="A36" s="39"/>
      <c r="B36" s="42"/>
      <c r="C36" s="45"/>
      <c r="D36" s="14">
        <v>2021</v>
      </c>
      <c r="E36" s="22">
        <f>H36</f>
        <v>252.6</v>
      </c>
      <c r="F36" s="4">
        <v>0</v>
      </c>
      <c r="G36" s="4">
        <v>0</v>
      </c>
      <c r="H36" s="4">
        <v>252.6</v>
      </c>
      <c r="I36" s="4">
        <v>0</v>
      </c>
      <c r="J36" s="48"/>
    </row>
    <row r="37" spans="1:10" s="6" customFormat="1" ht="37.5" customHeight="1">
      <c r="A37" s="10">
        <v>2</v>
      </c>
      <c r="B37" s="20" t="s">
        <v>52</v>
      </c>
      <c r="C37" s="18"/>
      <c r="D37" s="14">
        <v>2019</v>
      </c>
      <c r="E37" s="22">
        <f>I37+H37</f>
        <v>10</v>
      </c>
      <c r="F37" s="4">
        <v>0</v>
      </c>
      <c r="G37" s="4">
        <v>0</v>
      </c>
      <c r="H37" s="4">
        <v>10</v>
      </c>
      <c r="I37" s="4">
        <v>0</v>
      </c>
      <c r="J37" s="15" t="s">
        <v>38</v>
      </c>
    </row>
    <row r="38" spans="1:10" s="6" customFormat="1" ht="39.75" customHeight="1">
      <c r="A38" s="10">
        <v>3</v>
      </c>
      <c r="B38" s="20" t="s">
        <v>53</v>
      </c>
      <c r="C38" s="18"/>
      <c r="D38" s="14">
        <v>2019</v>
      </c>
      <c r="E38" s="22">
        <f>H38</f>
        <v>331.14411</v>
      </c>
      <c r="F38" s="4">
        <v>0</v>
      </c>
      <c r="G38" s="4">
        <v>0</v>
      </c>
      <c r="H38" s="4">
        <v>331.14411</v>
      </c>
      <c r="I38" s="4">
        <v>0</v>
      </c>
      <c r="J38" s="15" t="s">
        <v>38</v>
      </c>
    </row>
    <row r="39" spans="1:10" s="6" customFormat="1" ht="39.75" customHeight="1">
      <c r="A39" s="10">
        <v>4</v>
      </c>
      <c r="B39" s="20" t="s">
        <v>67</v>
      </c>
      <c r="C39" s="18"/>
      <c r="D39" s="14">
        <v>2019</v>
      </c>
      <c r="E39" s="22">
        <f>H39</f>
        <v>6.00756</v>
      </c>
      <c r="F39" s="4">
        <v>0</v>
      </c>
      <c r="G39" s="4">
        <v>0</v>
      </c>
      <c r="H39" s="4">
        <v>6.00756</v>
      </c>
      <c r="I39" s="4">
        <v>0</v>
      </c>
      <c r="J39" s="15" t="s">
        <v>38</v>
      </c>
    </row>
    <row r="40" spans="1:10" s="6" customFormat="1" ht="21.75" customHeight="1">
      <c r="A40" s="14"/>
      <c r="B40" s="16" t="s">
        <v>25</v>
      </c>
      <c r="C40" s="21"/>
      <c r="D40" s="14"/>
      <c r="E40" s="5">
        <f>SUM(E34:E39)</f>
        <v>1732.95167</v>
      </c>
      <c r="F40" s="5">
        <v>0</v>
      </c>
      <c r="G40" s="5">
        <v>0</v>
      </c>
      <c r="H40" s="5">
        <f>SUM(H34:H39)</f>
        <v>1732.95167</v>
      </c>
      <c r="I40" s="5">
        <f>SUM(I36:I39)</f>
        <v>0</v>
      </c>
      <c r="J40" s="59"/>
    </row>
    <row r="41" spans="1:10" s="6" customFormat="1" ht="15">
      <c r="A41" s="51"/>
      <c r="B41" s="55" t="s">
        <v>65</v>
      </c>
      <c r="C41" s="52"/>
      <c r="D41" s="14">
        <v>2019</v>
      </c>
      <c r="E41" s="5">
        <f>E34+E37+E39+E38</f>
        <v>1227.25167</v>
      </c>
      <c r="F41" s="5">
        <v>0</v>
      </c>
      <c r="G41" s="5">
        <f>G35</f>
        <v>0</v>
      </c>
      <c r="H41" s="5">
        <f>H34+H37+H39+H38</f>
        <v>1227.25167</v>
      </c>
      <c r="I41" s="5">
        <f>SUM(I28:I37)</f>
        <v>0</v>
      </c>
      <c r="J41" s="57"/>
    </row>
    <row r="42" spans="1:10" s="6" customFormat="1" ht="15">
      <c r="A42" s="38"/>
      <c r="B42" s="53"/>
      <c r="C42" s="53"/>
      <c r="D42" s="14">
        <v>2020</v>
      </c>
      <c r="E42" s="5">
        <f>E35</f>
        <v>253.1</v>
      </c>
      <c r="F42" s="5">
        <v>0</v>
      </c>
      <c r="G42" s="5">
        <f>G36</f>
        <v>0</v>
      </c>
      <c r="H42" s="5">
        <f>H35</f>
        <v>253.1</v>
      </c>
      <c r="I42" s="5">
        <f>SUM(I28:I37)</f>
        <v>0</v>
      </c>
      <c r="J42" s="57"/>
    </row>
    <row r="43" spans="1:10" s="6" customFormat="1" ht="15">
      <c r="A43" s="39"/>
      <c r="B43" s="54"/>
      <c r="C43" s="54"/>
      <c r="D43" s="14">
        <v>2021</v>
      </c>
      <c r="E43" s="5">
        <f>E36</f>
        <v>252.6</v>
      </c>
      <c r="F43" s="5">
        <v>0</v>
      </c>
      <c r="G43" s="5">
        <f>G37</f>
        <v>0</v>
      </c>
      <c r="H43" s="5">
        <f>H36</f>
        <v>252.6</v>
      </c>
      <c r="I43" s="5">
        <f>SUM(I29:I39)</f>
        <v>0</v>
      </c>
      <c r="J43" s="58"/>
    </row>
    <row r="44" spans="1:10" s="6" customFormat="1" ht="15" customHeight="1">
      <c r="A44" s="10"/>
      <c r="B44" s="67" t="s">
        <v>14</v>
      </c>
      <c r="C44" s="68"/>
      <c r="D44" s="68"/>
      <c r="E44" s="68"/>
      <c r="F44" s="68"/>
      <c r="G44" s="68"/>
      <c r="H44" s="68"/>
      <c r="I44" s="68"/>
      <c r="J44" s="69"/>
    </row>
    <row r="45" spans="1:10" s="6" customFormat="1" ht="18.75" customHeight="1">
      <c r="A45" s="37">
        <v>1</v>
      </c>
      <c r="B45" s="37" t="s">
        <v>15</v>
      </c>
      <c r="C45" s="43"/>
      <c r="D45" s="14">
        <v>2019</v>
      </c>
      <c r="E45" s="4">
        <f aca="true" t="shared" si="0" ref="E45:E53">H45</f>
        <v>1253.9</v>
      </c>
      <c r="F45" s="4" t="s">
        <v>35</v>
      </c>
      <c r="G45" s="4">
        <v>0</v>
      </c>
      <c r="H45" s="4">
        <v>1253.9</v>
      </c>
      <c r="I45" s="4">
        <v>0</v>
      </c>
      <c r="J45" s="46" t="s">
        <v>38</v>
      </c>
    </row>
    <row r="46" spans="1:10" s="6" customFormat="1" ht="18.75" customHeight="1">
      <c r="A46" s="38"/>
      <c r="B46" s="38"/>
      <c r="C46" s="44"/>
      <c r="D46" s="14">
        <v>2020</v>
      </c>
      <c r="E46" s="4">
        <f t="shared" si="0"/>
        <v>1094.1</v>
      </c>
      <c r="F46" s="4" t="s">
        <v>35</v>
      </c>
      <c r="G46" s="4">
        <v>0</v>
      </c>
      <c r="H46" s="4">
        <v>1094.1</v>
      </c>
      <c r="I46" s="4">
        <v>0</v>
      </c>
      <c r="J46" s="47"/>
    </row>
    <row r="47" spans="1:10" s="6" customFormat="1" ht="15" customHeight="1">
      <c r="A47" s="39"/>
      <c r="B47" s="39"/>
      <c r="C47" s="45"/>
      <c r="D47" s="14">
        <v>2021</v>
      </c>
      <c r="E47" s="4">
        <f t="shared" si="0"/>
        <v>1091.7</v>
      </c>
      <c r="F47" s="4" t="s">
        <v>35</v>
      </c>
      <c r="G47" s="4">
        <v>0</v>
      </c>
      <c r="H47" s="4">
        <v>1091.7</v>
      </c>
      <c r="I47" s="4">
        <v>0</v>
      </c>
      <c r="J47" s="48"/>
    </row>
    <row r="48" spans="1:10" s="6" customFormat="1" ht="17.25" customHeight="1">
      <c r="A48" s="37">
        <v>2</v>
      </c>
      <c r="B48" s="37" t="s">
        <v>40</v>
      </c>
      <c r="C48" s="43"/>
      <c r="D48" s="14">
        <v>2019</v>
      </c>
      <c r="E48" s="4">
        <f>H48</f>
        <v>30.1</v>
      </c>
      <c r="F48" s="4" t="s">
        <v>35</v>
      </c>
      <c r="G48" s="4">
        <v>0</v>
      </c>
      <c r="H48" s="4">
        <v>30.1</v>
      </c>
      <c r="I48" s="4">
        <v>0</v>
      </c>
      <c r="J48" s="46" t="s">
        <v>38</v>
      </c>
    </row>
    <row r="49" spans="1:10" s="6" customFormat="1" ht="15" customHeight="1">
      <c r="A49" s="38"/>
      <c r="B49" s="38"/>
      <c r="C49" s="44"/>
      <c r="D49" s="14">
        <v>2020</v>
      </c>
      <c r="E49" s="4">
        <f>H49</f>
        <v>54.4</v>
      </c>
      <c r="F49" s="4" t="s">
        <v>35</v>
      </c>
      <c r="G49" s="4">
        <v>0</v>
      </c>
      <c r="H49" s="4">
        <v>54.4</v>
      </c>
      <c r="I49" s="4">
        <v>0</v>
      </c>
      <c r="J49" s="47"/>
    </row>
    <row r="50" spans="1:10" s="6" customFormat="1" ht="12" customHeight="1">
      <c r="A50" s="39"/>
      <c r="B50" s="39"/>
      <c r="C50" s="45"/>
      <c r="D50" s="14">
        <v>2021</v>
      </c>
      <c r="E50" s="4">
        <f>H50</f>
        <v>54.3</v>
      </c>
      <c r="F50" s="4" t="s">
        <v>35</v>
      </c>
      <c r="G50" s="4">
        <v>0</v>
      </c>
      <c r="H50" s="4">
        <v>54.3</v>
      </c>
      <c r="I50" s="4">
        <v>0</v>
      </c>
      <c r="J50" s="48"/>
    </row>
    <row r="51" spans="1:10" s="6" customFormat="1" ht="17.25" customHeight="1">
      <c r="A51" s="37">
        <v>3</v>
      </c>
      <c r="B51" s="37" t="s">
        <v>69</v>
      </c>
      <c r="C51" s="43"/>
      <c r="D51" s="14">
        <v>2019</v>
      </c>
      <c r="E51" s="4">
        <v>90</v>
      </c>
      <c r="F51" s="4" t="s">
        <v>35</v>
      </c>
      <c r="G51" s="4">
        <v>0</v>
      </c>
      <c r="H51" s="4">
        <v>0</v>
      </c>
      <c r="I51" s="4">
        <v>90</v>
      </c>
      <c r="J51" s="46" t="s">
        <v>38</v>
      </c>
    </row>
    <row r="52" spans="1:10" s="6" customFormat="1" ht="15" customHeight="1">
      <c r="A52" s="38"/>
      <c r="B52" s="38"/>
      <c r="C52" s="44"/>
      <c r="D52" s="14">
        <v>2020</v>
      </c>
      <c r="E52" s="4">
        <f t="shared" si="0"/>
        <v>43.6</v>
      </c>
      <c r="F52" s="4" t="s">
        <v>35</v>
      </c>
      <c r="G52" s="4">
        <v>0</v>
      </c>
      <c r="H52" s="4">
        <v>43.6</v>
      </c>
      <c r="I52" s="4">
        <v>0</v>
      </c>
      <c r="J52" s="47"/>
    </row>
    <row r="53" spans="1:10" s="6" customFormat="1" ht="12" customHeight="1">
      <c r="A53" s="39"/>
      <c r="B53" s="39"/>
      <c r="C53" s="45"/>
      <c r="D53" s="14">
        <v>2021</v>
      </c>
      <c r="E53" s="4">
        <f t="shared" si="0"/>
        <v>43.5</v>
      </c>
      <c r="F53" s="4" t="s">
        <v>35</v>
      </c>
      <c r="G53" s="4">
        <v>0</v>
      </c>
      <c r="H53" s="4">
        <v>43.5</v>
      </c>
      <c r="I53" s="4">
        <v>0</v>
      </c>
      <c r="J53" s="48"/>
    </row>
    <row r="54" spans="1:10" s="6" customFormat="1" ht="15.75" customHeight="1">
      <c r="A54" s="37">
        <v>4</v>
      </c>
      <c r="B54" s="63" t="s">
        <v>16</v>
      </c>
      <c r="C54" s="43"/>
      <c r="D54" s="14">
        <v>2019</v>
      </c>
      <c r="E54" s="4">
        <f aca="true" t="shared" si="1" ref="E54:E59">G54+H54+I54</f>
        <v>1644.3528299999998</v>
      </c>
      <c r="F54" s="4">
        <v>0</v>
      </c>
      <c r="G54" s="4">
        <v>1028.8</v>
      </c>
      <c r="H54" s="4">
        <f>396.13851+57.6</f>
        <v>453.73851</v>
      </c>
      <c r="I54" s="4">
        <f>91.81432+70</f>
        <v>161.81432</v>
      </c>
      <c r="J54" s="46" t="s">
        <v>38</v>
      </c>
    </row>
    <row r="55" spans="1:10" s="6" customFormat="1" ht="16.5" customHeight="1">
      <c r="A55" s="38"/>
      <c r="B55" s="64"/>
      <c r="C55" s="44"/>
      <c r="D55" s="14">
        <v>2020</v>
      </c>
      <c r="E55" s="4">
        <f t="shared" si="1"/>
        <v>109.1</v>
      </c>
      <c r="F55" s="4">
        <v>0</v>
      </c>
      <c r="G55" s="4">
        <v>0</v>
      </c>
      <c r="H55" s="4">
        <v>109.1</v>
      </c>
      <c r="I55" s="4">
        <v>0</v>
      </c>
      <c r="J55" s="47"/>
    </row>
    <row r="56" spans="1:10" s="6" customFormat="1" ht="12.75" customHeight="1">
      <c r="A56" s="39"/>
      <c r="B56" s="65"/>
      <c r="C56" s="45"/>
      <c r="D56" s="14">
        <v>2021</v>
      </c>
      <c r="E56" s="4">
        <f t="shared" si="1"/>
        <v>108.8</v>
      </c>
      <c r="F56" s="4">
        <v>0</v>
      </c>
      <c r="G56" s="4">
        <v>0</v>
      </c>
      <c r="H56" s="4">
        <v>108.8</v>
      </c>
      <c r="I56" s="4">
        <v>0</v>
      </c>
      <c r="J56" s="48"/>
    </row>
    <row r="57" spans="1:10" s="6" customFormat="1" ht="15.75" customHeight="1">
      <c r="A57" s="37">
        <v>5</v>
      </c>
      <c r="B57" s="63" t="s">
        <v>68</v>
      </c>
      <c r="C57" s="43"/>
      <c r="D57" s="14">
        <v>2019</v>
      </c>
      <c r="E57" s="4">
        <f t="shared" si="1"/>
        <v>1648.769</v>
      </c>
      <c r="F57" s="4">
        <v>0</v>
      </c>
      <c r="G57" s="4">
        <v>1293.769</v>
      </c>
      <c r="H57" s="4">
        <v>355</v>
      </c>
      <c r="I57" s="4">
        <v>0</v>
      </c>
      <c r="J57" s="46" t="s">
        <v>38</v>
      </c>
    </row>
    <row r="58" spans="1:10" s="6" customFormat="1" ht="16.5" customHeight="1">
      <c r="A58" s="38"/>
      <c r="B58" s="64"/>
      <c r="C58" s="44"/>
      <c r="D58" s="14">
        <v>2020</v>
      </c>
      <c r="E58" s="4">
        <f t="shared" si="1"/>
        <v>479.9</v>
      </c>
      <c r="F58" s="4">
        <v>0</v>
      </c>
      <c r="G58" s="4">
        <v>0</v>
      </c>
      <c r="H58" s="4">
        <v>479.9</v>
      </c>
      <c r="I58" s="4">
        <v>0</v>
      </c>
      <c r="J58" s="47"/>
    </row>
    <row r="59" spans="1:10" s="6" customFormat="1" ht="18" customHeight="1">
      <c r="A59" s="39"/>
      <c r="B59" s="65"/>
      <c r="C59" s="45"/>
      <c r="D59" s="14">
        <v>2021</v>
      </c>
      <c r="E59" s="4">
        <f t="shared" si="1"/>
        <v>478.9</v>
      </c>
      <c r="F59" s="4">
        <v>0</v>
      </c>
      <c r="G59" s="4">
        <v>0</v>
      </c>
      <c r="H59" s="4">
        <v>478.9</v>
      </c>
      <c r="I59" s="4">
        <v>0</v>
      </c>
      <c r="J59" s="48"/>
    </row>
    <row r="60" spans="1:10" s="6" customFormat="1" ht="13.5" customHeight="1">
      <c r="A60" s="37">
        <v>6</v>
      </c>
      <c r="B60" s="63" t="s">
        <v>41</v>
      </c>
      <c r="C60" s="43"/>
      <c r="D60" s="14">
        <v>2019</v>
      </c>
      <c r="E60" s="4">
        <f>H60</f>
        <v>12</v>
      </c>
      <c r="F60" s="4">
        <v>0</v>
      </c>
      <c r="G60" s="4">
        <v>0</v>
      </c>
      <c r="H60" s="4">
        <v>12</v>
      </c>
      <c r="I60" s="4">
        <v>0</v>
      </c>
      <c r="J60" s="46" t="s">
        <v>38</v>
      </c>
    </row>
    <row r="61" spans="1:10" s="6" customFormat="1" ht="16.5" customHeight="1">
      <c r="A61" s="38"/>
      <c r="B61" s="64"/>
      <c r="C61" s="44"/>
      <c r="D61" s="14">
        <v>2020</v>
      </c>
      <c r="E61" s="4">
        <f>H61</f>
        <v>7</v>
      </c>
      <c r="F61" s="4">
        <v>0</v>
      </c>
      <c r="G61" s="4">
        <v>0</v>
      </c>
      <c r="H61" s="4">
        <v>7</v>
      </c>
      <c r="I61" s="4">
        <v>0</v>
      </c>
      <c r="J61" s="47"/>
    </row>
    <row r="62" spans="1:10" s="6" customFormat="1" ht="16.5" customHeight="1">
      <c r="A62" s="39"/>
      <c r="B62" s="65"/>
      <c r="C62" s="45"/>
      <c r="D62" s="14">
        <v>2021</v>
      </c>
      <c r="E62" s="4">
        <f>H62</f>
        <v>7</v>
      </c>
      <c r="F62" s="4">
        <v>0</v>
      </c>
      <c r="G62" s="4">
        <v>0</v>
      </c>
      <c r="H62" s="4">
        <v>7</v>
      </c>
      <c r="I62" s="4">
        <v>0</v>
      </c>
      <c r="J62" s="48"/>
    </row>
    <row r="63" spans="1:10" s="6" customFormat="1" ht="29.25" customHeight="1">
      <c r="A63" s="10"/>
      <c r="B63" s="16" t="s">
        <v>25</v>
      </c>
      <c r="C63" s="18"/>
      <c r="D63" s="14"/>
      <c r="E63" s="19">
        <f>SUM(E45:E62)</f>
        <v>8251.421830000001</v>
      </c>
      <c r="F63" s="19">
        <f>SUM(F60:F62)</f>
        <v>0</v>
      </c>
      <c r="G63" s="19">
        <f>SUM(G47:G62)</f>
        <v>2322.569</v>
      </c>
      <c r="H63" s="19">
        <f>SUM(H45:H62)</f>
        <v>5677.038509999999</v>
      </c>
      <c r="I63" s="19">
        <f>SUM(I47:I62)</f>
        <v>251.81432</v>
      </c>
      <c r="J63" s="56"/>
    </row>
    <row r="64" spans="1:10" s="6" customFormat="1" ht="15">
      <c r="A64" s="51"/>
      <c r="B64" s="55" t="s">
        <v>65</v>
      </c>
      <c r="C64" s="52"/>
      <c r="D64" s="14">
        <v>2019</v>
      </c>
      <c r="E64" s="5">
        <f>E45+E48+E51+E54+E57+E60</f>
        <v>4679.12183</v>
      </c>
      <c r="F64" s="5">
        <v>0</v>
      </c>
      <c r="G64" s="5">
        <f>G54+G57</f>
        <v>2322.569</v>
      </c>
      <c r="H64" s="5">
        <f>H45+H48+H51+H54+H57+H60</f>
        <v>2104.73851</v>
      </c>
      <c r="I64" s="5">
        <f>I51+I54</f>
        <v>251.81432</v>
      </c>
      <c r="J64" s="57"/>
    </row>
    <row r="65" spans="1:10" s="6" customFormat="1" ht="15">
      <c r="A65" s="38"/>
      <c r="B65" s="53"/>
      <c r="C65" s="53"/>
      <c r="D65" s="14">
        <v>2020</v>
      </c>
      <c r="E65" s="5">
        <f>E46+E52+E49+E55+E58+E61</f>
        <v>1788.1</v>
      </c>
      <c r="F65" s="5">
        <v>0</v>
      </c>
      <c r="G65" s="5">
        <v>0</v>
      </c>
      <c r="H65" s="5">
        <f>H46+H49+H52+H55+H58+H61</f>
        <v>1788.1</v>
      </c>
      <c r="I65" s="5">
        <v>0</v>
      </c>
      <c r="J65" s="57"/>
    </row>
    <row r="66" spans="1:10" s="6" customFormat="1" ht="15">
      <c r="A66" s="39"/>
      <c r="B66" s="54"/>
      <c r="C66" s="54"/>
      <c r="D66" s="14">
        <v>2021</v>
      </c>
      <c r="E66" s="5">
        <f>E47+E53+E50+E56+E59+E62</f>
        <v>1784.1999999999998</v>
      </c>
      <c r="F66" s="5">
        <v>0</v>
      </c>
      <c r="G66" s="5">
        <v>0</v>
      </c>
      <c r="H66" s="5">
        <f>H47+H50+H53+H56+H59+H62</f>
        <v>1784.1999999999998</v>
      </c>
      <c r="I66" s="5">
        <v>0</v>
      </c>
      <c r="J66" s="58"/>
    </row>
    <row r="67" spans="1:10" s="6" customFormat="1" ht="14.25" customHeight="1">
      <c r="A67" s="10"/>
      <c r="B67" s="67" t="s">
        <v>17</v>
      </c>
      <c r="C67" s="68"/>
      <c r="D67" s="70"/>
      <c r="E67" s="70"/>
      <c r="F67" s="70"/>
      <c r="G67" s="70"/>
      <c r="H67" s="70"/>
      <c r="I67" s="70"/>
      <c r="J67" s="71"/>
    </row>
    <row r="68" spans="1:10" s="6" customFormat="1" ht="15">
      <c r="A68" s="37">
        <v>1</v>
      </c>
      <c r="B68" s="37" t="s">
        <v>8</v>
      </c>
      <c r="C68" s="18"/>
      <c r="D68" s="14">
        <v>2019</v>
      </c>
      <c r="E68" s="4">
        <f>G68+H68+I68</f>
        <v>22882.57916</v>
      </c>
      <c r="F68" s="4">
        <v>0</v>
      </c>
      <c r="G68" s="4">
        <v>11367.974</v>
      </c>
      <c r="H68" s="4">
        <v>7414.20516</v>
      </c>
      <c r="I68" s="4">
        <v>4100.4</v>
      </c>
      <c r="J68" s="46" t="s">
        <v>38</v>
      </c>
    </row>
    <row r="69" spans="1:10" s="6" customFormat="1" ht="15">
      <c r="A69" s="38"/>
      <c r="B69" s="38"/>
      <c r="C69" s="18"/>
      <c r="D69" s="14">
        <v>2020</v>
      </c>
      <c r="E69" s="4">
        <f>G69+H69+I69</f>
        <v>10182.1</v>
      </c>
      <c r="F69" s="4">
        <v>0</v>
      </c>
      <c r="G69" s="4">
        <v>1291.9</v>
      </c>
      <c r="H69" s="4">
        <v>7047</v>
      </c>
      <c r="I69" s="4">
        <v>1843.2</v>
      </c>
      <c r="J69" s="47"/>
    </row>
    <row r="70" spans="1:10" s="6" customFormat="1" ht="15">
      <c r="A70" s="39"/>
      <c r="B70" s="39"/>
      <c r="C70" s="18"/>
      <c r="D70" s="14">
        <v>2021</v>
      </c>
      <c r="E70" s="4">
        <f>G70+H70+I70</f>
        <v>10208.6</v>
      </c>
      <c r="F70" s="4">
        <v>0</v>
      </c>
      <c r="G70" s="4">
        <v>1291.9</v>
      </c>
      <c r="H70" s="4">
        <v>7031.8</v>
      </c>
      <c r="I70" s="4">
        <v>1884.9</v>
      </c>
      <c r="J70" s="48"/>
    </row>
    <row r="71" spans="1:10" s="6" customFormat="1" ht="72.75">
      <c r="A71" s="10">
        <v>2</v>
      </c>
      <c r="B71" s="26" t="s">
        <v>54</v>
      </c>
      <c r="C71" s="18"/>
      <c r="D71" s="14">
        <v>2019</v>
      </c>
      <c r="E71" s="30">
        <f>G71+H71+I71</f>
        <v>1112.3</v>
      </c>
      <c r="F71" s="30">
        <v>0</v>
      </c>
      <c r="G71" s="30">
        <v>0</v>
      </c>
      <c r="H71" s="30">
        <v>1112.3</v>
      </c>
      <c r="I71" s="30">
        <v>0</v>
      </c>
      <c r="J71" s="31" t="s">
        <v>38</v>
      </c>
    </row>
    <row r="72" spans="1:10" s="6" customFormat="1" ht="13.5" customHeight="1">
      <c r="A72" s="37">
        <v>3</v>
      </c>
      <c r="B72" s="63" t="s">
        <v>42</v>
      </c>
      <c r="C72" s="43"/>
      <c r="D72" s="14">
        <v>2019</v>
      </c>
      <c r="E72" s="4">
        <f>G72+H72</f>
        <v>165.3</v>
      </c>
      <c r="F72" s="4">
        <v>0</v>
      </c>
      <c r="G72" s="4">
        <v>95</v>
      </c>
      <c r="H72" s="4">
        <v>70.3</v>
      </c>
      <c r="I72" s="4">
        <v>0</v>
      </c>
      <c r="J72" s="46" t="s">
        <v>38</v>
      </c>
    </row>
    <row r="73" spans="1:10" s="6" customFormat="1" ht="15.75" customHeight="1">
      <c r="A73" s="38"/>
      <c r="B73" s="64"/>
      <c r="C73" s="44"/>
      <c r="D73" s="14">
        <v>2020</v>
      </c>
      <c r="E73" s="4">
        <f>G73+H73</f>
        <v>156.4</v>
      </c>
      <c r="F73" s="4">
        <v>0</v>
      </c>
      <c r="G73" s="4">
        <v>95</v>
      </c>
      <c r="H73" s="4">
        <v>61.4</v>
      </c>
      <c r="I73" s="4">
        <v>0</v>
      </c>
      <c r="J73" s="47"/>
    </row>
    <row r="74" spans="1:10" s="6" customFormat="1" ht="13.5" customHeight="1">
      <c r="A74" s="39"/>
      <c r="B74" s="65"/>
      <c r="C74" s="45"/>
      <c r="D74" s="14">
        <v>2021</v>
      </c>
      <c r="E74" s="4">
        <f>G74+H74</f>
        <v>156.2</v>
      </c>
      <c r="F74" s="4">
        <v>0</v>
      </c>
      <c r="G74" s="4">
        <v>95</v>
      </c>
      <c r="H74" s="4">
        <v>61.2</v>
      </c>
      <c r="I74" s="4">
        <v>0</v>
      </c>
      <c r="J74" s="48"/>
    </row>
    <row r="75" spans="1:10" s="6" customFormat="1" ht="15.75" customHeight="1">
      <c r="A75" s="37">
        <v>4</v>
      </c>
      <c r="B75" s="40" t="s">
        <v>47</v>
      </c>
      <c r="C75" s="43"/>
      <c r="D75" s="14">
        <v>2019</v>
      </c>
      <c r="E75" s="4">
        <f>G75+H75</f>
        <v>123.5</v>
      </c>
      <c r="F75" s="4">
        <v>0</v>
      </c>
      <c r="G75" s="4">
        <v>0</v>
      </c>
      <c r="H75" s="4">
        <v>123.5</v>
      </c>
      <c r="I75" s="4">
        <v>0</v>
      </c>
      <c r="J75" s="46" t="s">
        <v>38</v>
      </c>
    </row>
    <row r="76" spans="1:10" s="6" customFormat="1" ht="15.75" customHeight="1">
      <c r="A76" s="38"/>
      <c r="B76" s="41"/>
      <c r="C76" s="44"/>
      <c r="D76" s="14">
        <v>2020</v>
      </c>
      <c r="E76" s="4">
        <f aca="true" t="shared" si="2" ref="E76:E83">H76</f>
        <v>21.8</v>
      </c>
      <c r="F76" s="4">
        <v>0</v>
      </c>
      <c r="G76" s="4">
        <v>0</v>
      </c>
      <c r="H76" s="4">
        <v>21.8</v>
      </c>
      <c r="I76" s="4">
        <v>0</v>
      </c>
      <c r="J76" s="47"/>
    </row>
    <row r="77" spans="1:10" s="6" customFormat="1" ht="17.25" customHeight="1">
      <c r="A77" s="39"/>
      <c r="B77" s="42"/>
      <c r="C77" s="45"/>
      <c r="D77" s="14">
        <v>2021</v>
      </c>
      <c r="E77" s="4">
        <f t="shared" si="2"/>
        <v>21.8</v>
      </c>
      <c r="F77" s="4">
        <v>0</v>
      </c>
      <c r="G77" s="4">
        <v>0</v>
      </c>
      <c r="H77" s="4">
        <v>21.8</v>
      </c>
      <c r="I77" s="4">
        <v>0</v>
      </c>
      <c r="J77" s="48"/>
    </row>
    <row r="78" spans="1:10" s="6" customFormat="1" ht="15.75" customHeight="1">
      <c r="A78" s="37">
        <v>5</v>
      </c>
      <c r="B78" s="40" t="s">
        <v>48</v>
      </c>
      <c r="C78" s="43"/>
      <c r="D78" s="14">
        <v>2019</v>
      </c>
      <c r="E78" s="4">
        <f t="shared" si="2"/>
        <v>164</v>
      </c>
      <c r="F78" s="4">
        <v>0</v>
      </c>
      <c r="G78" s="4">
        <v>0</v>
      </c>
      <c r="H78" s="4">
        <v>164</v>
      </c>
      <c r="I78" s="4">
        <v>0</v>
      </c>
      <c r="J78" s="46" t="s">
        <v>38</v>
      </c>
    </row>
    <row r="79" spans="1:10" s="6" customFormat="1" ht="14.25" customHeight="1">
      <c r="A79" s="38"/>
      <c r="B79" s="41"/>
      <c r="C79" s="44"/>
      <c r="D79" s="14">
        <v>2020</v>
      </c>
      <c r="E79" s="4">
        <f t="shared" si="2"/>
        <v>143.1</v>
      </c>
      <c r="F79" s="4">
        <v>0</v>
      </c>
      <c r="G79" s="4">
        <v>0</v>
      </c>
      <c r="H79" s="4">
        <v>143.1</v>
      </c>
      <c r="I79" s="4">
        <v>0</v>
      </c>
      <c r="J79" s="47"/>
    </row>
    <row r="80" spans="1:10" s="6" customFormat="1" ht="15.75" customHeight="1">
      <c r="A80" s="39"/>
      <c r="B80" s="42"/>
      <c r="C80" s="45"/>
      <c r="D80" s="14">
        <v>2021</v>
      </c>
      <c r="E80" s="4">
        <f t="shared" si="2"/>
        <v>142.8</v>
      </c>
      <c r="F80" s="4">
        <v>0</v>
      </c>
      <c r="G80" s="4">
        <v>0</v>
      </c>
      <c r="H80" s="4">
        <v>142.8</v>
      </c>
      <c r="I80" s="4">
        <v>0</v>
      </c>
      <c r="J80" s="48"/>
    </row>
    <row r="81" spans="1:10" s="6" customFormat="1" ht="13.5" customHeight="1">
      <c r="A81" s="37">
        <v>6</v>
      </c>
      <c r="B81" s="40" t="s">
        <v>55</v>
      </c>
      <c r="C81" s="43"/>
      <c r="D81" s="14">
        <v>2019</v>
      </c>
      <c r="E81" s="4">
        <f t="shared" si="2"/>
        <v>26.3</v>
      </c>
      <c r="F81" s="4">
        <v>0</v>
      </c>
      <c r="G81" s="4">
        <v>0</v>
      </c>
      <c r="H81" s="4">
        <v>26.3</v>
      </c>
      <c r="I81" s="4">
        <v>0</v>
      </c>
      <c r="J81" s="46" t="s">
        <v>38</v>
      </c>
    </row>
    <row r="82" spans="1:10" s="6" customFormat="1" ht="15" customHeight="1">
      <c r="A82" s="38"/>
      <c r="B82" s="41"/>
      <c r="C82" s="44"/>
      <c r="D82" s="14">
        <v>2020</v>
      </c>
      <c r="E82" s="4">
        <f t="shared" si="2"/>
        <v>23</v>
      </c>
      <c r="F82" s="4">
        <v>0</v>
      </c>
      <c r="G82" s="4">
        <v>0</v>
      </c>
      <c r="H82" s="4">
        <v>23</v>
      </c>
      <c r="I82" s="4">
        <v>0</v>
      </c>
      <c r="J82" s="47"/>
    </row>
    <row r="83" spans="1:10" s="6" customFormat="1" ht="15.75" customHeight="1">
      <c r="A83" s="39"/>
      <c r="B83" s="42"/>
      <c r="C83" s="45"/>
      <c r="D83" s="14">
        <v>2021</v>
      </c>
      <c r="E83" s="4">
        <f t="shared" si="2"/>
        <v>22.8</v>
      </c>
      <c r="F83" s="4">
        <v>0</v>
      </c>
      <c r="G83" s="4">
        <v>0</v>
      </c>
      <c r="H83" s="4">
        <v>22.8</v>
      </c>
      <c r="I83" s="4">
        <v>0</v>
      </c>
      <c r="J83" s="48"/>
    </row>
    <row r="84" spans="1:10" s="6" customFormat="1" ht="16.5" customHeight="1">
      <c r="A84" s="37">
        <v>7</v>
      </c>
      <c r="B84" s="40" t="s">
        <v>61</v>
      </c>
      <c r="C84" s="43"/>
      <c r="D84" s="14">
        <v>2020</v>
      </c>
      <c r="E84" s="4">
        <f>G84+H84</f>
        <v>1059.7</v>
      </c>
      <c r="F84" s="4">
        <v>0</v>
      </c>
      <c r="G84" s="4">
        <v>0</v>
      </c>
      <c r="H84" s="4">
        <v>1059.7</v>
      </c>
      <c r="I84" s="4">
        <v>0</v>
      </c>
      <c r="J84" s="46" t="s">
        <v>38</v>
      </c>
    </row>
    <row r="85" spans="1:10" s="6" customFormat="1" ht="12.75" customHeight="1">
      <c r="A85" s="60"/>
      <c r="B85" s="61"/>
      <c r="C85" s="66"/>
      <c r="D85" s="14">
        <v>2021</v>
      </c>
      <c r="E85" s="4">
        <f>G85+H85</f>
        <v>1057.6</v>
      </c>
      <c r="F85" s="4">
        <v>0</v>
      </c>
      <c r="G85" s="4">
        <v>0</v>
      </c>
      <c r="H85" s="4">
        <v>1057.6</v>
      </c>
      <c r="I85" s="4">
        <v>0</v>
      </c>
      <c r="J85" s="62"/>
    </row>
    <row r="86" spans="1:10" s="6" customFormat="1" ht="30.75" customHeight="1">
      <c r="A86" s="10"/>
      <c r="B86" s="16" t="s">
        <v>25</v>
      </c>
      <c r="C86" s="18"/>
      <c r="D86" s="14"/>
      <c r="E86" s="19">
        <f>SUM(E68:E85)</f>
        <v>47669.87916000001</v>
      </c>
      <c r="F86" s="19">
        <f>SUM(F70:F83)</f>
        <v>0</v>
      </c>
      <c r="G86" s="19">
        <f>SUM(G68:G85)</f>
        <v>14236.774</v>
      </c>
      <c r="H86" s="19">
        <f>SUM(H68:H85)</f>
        <v>25604.605159999996</v>
      </c>
      <c r="I86" s="19">
        <f>SUM(I68:I85)</f>
        <v>7828.5</v>
      </c>
      <c r="J86" s="59"/>
    </row>
    <row r="87" spans="1:10" s="6" customFormat="1" ht="15">
      <c r="A87" s="51"/>
      <c r="B87" s="55" t="s">
        <v>65</v>
      </c>
      <c r="C87" s="52"/>
      <c r="D87" s="14">
        <v>2019</v>
      </c>
      <c r="E87" s="5">
        <f>E68+E71+E72+E75+E78+E81</f>
        <v>24473.97916</v>
      </c>
      <c r="F87" s="5">
        <v>0</v>
      </c>
      <c r="G87" s="5">
        <f>G68+G71+G72+G75</f>
        <v>11462.974</v>
      </c>
      <c r="H87" s="5">
        <f>H68+H71+H72+H75+H78+H81</f>
        <v>8910.60516</v>
      </c>
      <c r="I87" s="5">
        <f>I68</f>
        <v>4100.4</v>
      </c>
      <c r="J87" s="57"/>
    </row>
    <row r="88" spans="1:10" s="6" customFormat="1" ht="15">
      <c r="A88" s="38"/>
      <c r="B88" s="53"/>
      <c r="C88" s="53"/>
      <c r="D88" s="14">
        <v>2020</v>
      </c>
      <c r="E88" s="5">
        <f>E69+E73+E76+E79+E82+E84</f>
        <v>11586.1</v>
      </c>
      <c r="F88" s="5">
        <v>0</v>
      </c>
      <c r="G88" s="5">
        <f>G69+G73+G84</f>
        <v>1386.9</v>
      </c>
      <c r="H88" s="5">
        <f>H69+H73+H76+H79+H82+H84</f>
        <v>8356</v>
      </c>
      <c r="I88" s="5">
        <f>I69</f>
        <v>1843.2</v>
      </c>
      <c r="J88" s="57"/>
    </row>
    <row r="89" spans="1:10" s="6" customFormat="1" ht="15">
      <c r="A89" s="39"/>
      <c r="B89" s="54"/>
      <c r="C89" s="54"/>
      <c r="D89" s="14">
        <v>2021</v>
      </c>
      <c r="E89" s="5">
        <f>E70+E74+E77+E80+E83+E85</f>
        <v>11609.8</v>
      </c>
      <c r="F89" s="5">
        <v>0</v>
      </c>
      <c r="G89" s="5">
        <f>G70+G74+G85</f>
        <v>1386.9</v>
      </c>
      <c r="H89" s="5">
        <f>H70+H74+H77+H80+H83+H85</f>
        <v>8338</v>
      </c>
      <c r="I89" s="5">
        <f>I70</f>
        <v>1884.9</v>
      </c>
      <c r="J89" s="58"/>
    </row>
    <row r="90" spans="1:10" s="6" customFormat="1" ht="19.5" customHeight="1">
      <c r="A90" s="10"/>
      <c r="B90" s="67" t="s">
        <v>23</v>
      </c>
      <c r="C90" s="68"/>
      <c r="D90" s="70"/>
      <c r="E90" s="70"/>
      <c r="F90" s="70"/>
      <c r="G90" s="70"/>
      <c r="H90" s="70"/>
      <c r="I90" s="70"/>
      <c r="J90" s="71"/>
    </row>
    <row r="91" spans="1:10" s="6" customFormat="1" ht="15">
      <c r="A91" s="37">
        <v>1</v>
      </c>
      <c r="B91" s="40" t="s">
        <v>31</v>
      </c>
      <c r="C91" s="43"/>
      <c r="D91" s="14">
        <v>2019</v>
      </c>
      <c r="E91" s="4">
        <f>H91</f>
        <v>41.7</v>
      </c>
      <c r="F91" s="4">
        <v>0</v>
      </c>
      <c r="G91" s="4">
        <v>0</v>
      </c>
      <c r="H91" s="4">
        <v>41.7</v>
      </c>
      <c r="I91" s="4">
        <v>0</v>
      </c>
      <c r="J91" s="46" t="s">
        <v>38</v>
      </c>
    </row>
    <row r="92" spans="1:10" s="6" customFormat="1" ht="15">
      <c r="A92" s="38"/>
      <c r="B92" s="41"/>
      <c r="C92" s="44"/>
      <c r="D92" s="14">
        <v>2020</v>
      </c>
      <c r="E92" s="4">
        <f>H92</f>
        <v>53.9</v>
      </c>
      <c r="F92" s="4">
        <v>0</v>
      </c>
      <c r="G92" s="4">
        <v>0</v>
      </c>
      <c r="H92" s="4">
        <v>53.9</v>
      </c>
      <c r="I92" s="4">
        <v>0</v>
      </c>
      <c r="J92" s="47"/>
    </row>
    <row r="93" spans="1:10" s="6" customFormat="1" ht="15">
      <c r="A93" s="39"/>
      <c r="B93" s="42"/>
      <c r="C93" s="45"/>
      <c r="D93" s="14">
        <v>2021</v>
      </c>
      <c r="E93" s="4">
        <f>H93</f>
        <v>53.8</v>
      </c>
      <c r="F93" s="4">
        <v>0</v>
      </c>
      <c r="G93" s="4">
        <v>0</v>
      </c>
      <c r="H93" s="4">
        <v>53.8</v>
      </c>
      <c r="I93" s="4">
        <v>0</v>
      </c>
      <c r="J93" s="48"/>
    </row>
    <row r="94" spans="1:10" s="6" customFormat="1" ht="25.5" customHeight="1">
      <c r="A94" s="37">
        <v>2</v>
      </c>
      <c r="B94" s="40" t="s">
        <v>32</v>
      </c>
      <c r="C94" s="32" t="s">
        <v>21</v>
      </c>
      <c r="D94" s="14">
        <v>2019</v>
      </c>
      <c r="E94" s="4">
        <f aca="true" t="shared" si="3" ref="E94:E99">H94+I94</f>
        <v>1069.2</v>
      </c>
      <c r="F94" s="4">
        <v>0</v>
      </c>
      <c r="G94" s="4">
        <v>0</v>
      </c>
      <c r="H94" s="4">
        <v>1069.2</v>
      </c>
      <c r="I94" s="4">
        <v>0</v>
      </c>
      <c r="J94" s="46" t="s">
        <v>38</v>
      </c>
    </row>
    <row r="95" spans="1:10" s="6" customFormat="1" ht="23.25" customHeight="1">
      <c r="A95" s="38"/>
      <c r="B95" s="49"/>
      <c r="C95" s="32" t="s">
        <v>21</v>
      </c>
      <c r="D95" s="14">
        <v>2020</v>
      </c>
      <c r="E95" s="4">
        <f t="shared" si="3"/>
        <v>932.9</v>
      </c>
      <c r="F95" s="4">
        <v>0</v>
      </c>
      <c r="G95" s="4">
        <v>0</v>
      </c>
      <c r="H95" s="4">
        <v>932.9</v>
      </c>
      <c r="I95" s="4">
        <v>0</v>
      </c>
      <c r="J95" s="47"/>
    </row>
    <row r="96" spans="1:10" s="6" customFormat="1" ht="24" customHeight="1">
      <c r="A96" s="38"/>
      <c r="B96" s="49"/>
      <c r="C96" s="32" t="s">
        <v>21</v>
      </c>
      <c r="D96" s="14">
        <v>2021</v>
      </c>
      <c r="E96" s="4">
        <f t="shared" si="3"/>
        <v>930.9</v>
      </c>
      <c r="F96" s="4">
        <v>0</v>
      </c>
      <c r="G96" s="4">
        <v>0</v>
      </c>
      <c r="H96" s="4">
        <v>930.9</v>
      </c>
      <c r="I96" s="4">
        <v>0</v>
      </c>
      <c r="J96" s="47"/>
    </row>
    <row r="97" spans="1:10" s="6" customFormat="1" ht="15" customHeight="1">
      <c r="A97" s="38"/>
      <c r="B97" s="49"/>
      <c r="C97" s="18" t="s">
        <v>22</v>
      </c>
      <c r="D97" s="14">
        <v>2019</v>
      </c>
      <c r="E97" s="4">
        <f t="shared" si="3"/>
        <v>6520.09295</v>
      </c>
      <c r="F97" s="4">
        <v>0</v>
      </c>
      <c r="G97" s="4">
        <v>0</v>
      </c>
      <c r="H97" s="4">
        <v>6520.09295</v>
      </c>
      <c r="I97" s="4">
        <v>0</v>
      </c>
      <c r="J97" s="47"/>
    </row>
    <row r="98" spans="1:10" s="6" customFormat="1" ht="16.5" customHeight="1">
      <c r="A98" s="38"/>
      <c r="B98" s="49"/>
      <c r="C98" s="18" t="s">
        <v>22</v>
      </c>
      <c r="D98" s="14">
        <v>2020</v>
      </c>
      <c r="E98" s="4">
        <f t="shared" si="3"/>
        <v>5631.5</v>
      </c>
      <c r="F98" s="4">
        <v>0</v>
      </c>
      <c r="G98" s="4">
        <v>0</v>
      </c>
      <c r="H98" s="4">
        <v>5631.5</v>
      </c>
      <c r="I98" s="4">
        <v>0</v>
      </c>
      <c r="J98" s="47"/>
    </row>
    <row r="99" spans="1:10" s="6" customFormat="1" ht="15" customHeight="1">
      <c r="A99" s="39"/>
      <c r="B99" s="50"/>
      <c r="C99" s="18" t="s">
        <v>22</v>
      </c>
      <c r="D99" s="14">
        <v>2021</v>
      </c>
      <c r="E99" s="4">
        <f t="shared" si="3"/>
        <v>5619.3</v>
      </c>
      <c r="F99" s="4">
        <v>0</v>
      </c>
      <c r="G99" s="4">
        <v>0</v>
      </c>
      <c r="H99" s="4">
        <v>5619.3</v>
      </c>
      <c r="I99" s="4">
        <v>0</v>
      </c>
      <c r="J99" s="48"/>
    </row>
    <row r="100" spans="1:10" s="6" customFormat="1" ht="15" customHeight="1">
      <c r="A100" s="37">
        <v>3</v>
      </c>
      <c r="B100" s="40" t="s">
        <v>18</v>
      </c>
      <c r="C100" s="43"/>
      <c r="D100" s="14">
        <v>2019</v>
      </c>
      <c r="E100" s="4">
        <f aca="true" t="shared" si="4" ref="E100:E105">H100</f>
        <v>18.8</v>
      </c>
      <c r="F100" s="4">
        <v>0</v>
      </c>
      <c r="G100" s="4">
        <v>0</v>
      </c>
      <c r="H100" s="4">
        <v>18.8</v>
      </c>
      <c r="I100" s="4">
        <v>0</v>
      </c>
      <c r="J100" s="46" t="s">
        <v>38</v>
      </c>
    </row>
    <row r="101" spans="1:10" s="6" customFormat="1" ht="14.25" customHeight="1">
      <c r="A101" s="38"/>
      <c r="B101" s="41"/>
      <c r="C101" s="44"/>
      <c r="D101" s="14">
        <v>2020</v>
      </c>
      <c r="E101" s="4">
        <f t="shared" si="4"/>
        <v>18.8</v>
      </c>
      <c r="F101" s="4">
        <v>0</v>
      </c>
      <c r="G101" s="4">
        <v>0</v>
      </c>
      <c r="H101" s="4">
        <v>18.8</v>
      </c>
      <c r="I101" s="4">
        <v>0</v>
      </c>
      <c r="J101" s="47"/>
    </row>
    <row r="102" spans="1:10" s="6" customFormat="1" ht="14.25" customHeight="1">
      <c r="A102" s="39"/>
      <c r="B102" s="42"/>
      <c r="C102" s="45"/>
      <c r="D102" s="14">
        <v>2021</v>
      </c>
      <c r="E102" s="4">
        <f t="shared" si="4"/>
        <v>18.8</v>
      </c>
      <c r="F102" s="4">
        <v>0</v>
      </c>
      <c r="G102" s="4">
        <v>0</v>
      </c>
      <c r="H102" s="4">
        <v>18.8</v>
      </c>
      <c r="I102" s="4">
        <v>0</v>
      </c>
      <c r="J102" s="48"/>
    </row>
    <row r="103" spans="1:10" s="6" customFormat="1" ht="17.25" customHeight="1">
      <c r="A103" s="37">
        <v>4</v>
      </c>
      <c r="B103" s="40" t="s">
        <v>24</v>
      </c>
      <c r="C103" s="43"/>
      <c r="D103" s="14">
        <v>2019</v>
      </c>
      <c r="E103" s="4">
        <f t="shared" si="4"/>
        <v>322</v>
      </c>
      <c r="F103" s="4">
        <v>0</v>
      </c>
      <c r="G103" s="4">
        <v>0</v>
      </c>
      <c r="H103" s="4">
        <v>322</v>
      </c>
      <c r="I103" s="4">
        <v>0</v>
      </c>
      <c r="J103" s="46" t="s">
        <v>38</v>
      </c>
    </row>
    <row r="104" spans="1:10" s="6" customFormat="1" ht="16.5" customHeight="1">
      <c r="A104" s="38"/>
      <c r="B104" s="41"/>
      <c r="C104" s="44"/>
      <c r="D104" s="14">
        <v>2020</v>
      </c>
      <c r="E104" s="4">
        <f t="shared" si="4"/>
        <v>322</v>
      </c>
      <c r="F104" s="4">
        <v>0</v>
      </c>
      <c r="G104" s="4">
        <v>0</v>
      </c>
      <c r="H104" s="4">
        <v>322</v>
      </c>
      <c r="I104" s="4">
        <v>0</v>
      </c>
      <c r="J104" s="47"/>
    </row>
    <row r="105" spans="1:10" s="6" customFormat="1" ht="15.75" customHeight="1">
      <c r="A105" s="39"/>
      <c r="B105" s="42"/>
      <c r="C105" s="45"/>
      <c r="D105" s="14">
        <v>2021</v>
      </c>
      <c r="E105" s="4">
        <f t="shared" si="4"/>
        <v>322</v>
      </c>
      <c r="F105" s="4">
        <v>0</v>
      </c>
      <c r="G105" s="4">
        <v>0</v>
      </c>
      <c r="H105" s="4">
        <v>322</v>
      </c>
      <c r="I105" s="4">
        <v>0</v>
      </c>
      <c r="J105" s="48"/>
    </row>
    <row r="106" spans="1:10" s="6" customFormat="1" ht="16.5" customHeight="1">
      <c r="A106" s="37">
        <v>5</v>
      </c>
      <c r="B106" s="82" t="s">
        <v>19</v>
      </c>
      <c r="C106" s="43"/>
      <c r="D106" s="14">
        <v>2019</v>
      </c>
      <c r="E106" s="4">
        <v>41</v>
      </c>
      <c r="F106" s="4">
        <v>0</v>
      </c>
      <c r="G106" s="4">
        <v>0</v>
      </c>
      <c r="H106" s="4">
        <v>41</v>
      </c>
      <c r="I106" s="4">
        <v>0</v>
      </c>
      <c r="J106" s="46" t="s">
        <v>38</v>
      </c>
    </row>
    <row r="107" spans="1:10" s="6" customFormat="1" ht="14.25" customHeight="1">
      <c r="A107" s="38"/>
      <c r="B107" s="49"/>
      <c r="C107" s="44"/>
      <c r="D107" s="14">
        <v>2020</v>
      </c>
      <c r="E107" s="4">
        <v>41</v>
      </c>
      <c r="F107" s="4">
        <v>0</v>
      </c>
      <c r="G107" s="4">
        <v>0</v>
      </c>
      <c r="H107" s="4">
        <v>41</v>
      </c>
      <c r="I107" s="4">
        <v>0</v>
      </c>
      <c r="J107" s="47"/>
    </row>
    <row r="108" spans="1:10" s="6" customFormat="1" ht="16.5" customHeight="1">
      <c r="A108" s="39"/>
      <c r="B108" s="50"/>
      <c r="C108" s="45"/>
      <c r="D108" s="14">
        <v>2021</v>
      </c>
      <c r="E108" s="4">
        <v>41</v>
      </c>
      <c r="F108" s="4">
        <v>0</v>
      </c>
      <c r="G108" s="4">
        <v>0</v>
      </c>
      <c r="H108" s="4">
        <v>41</v>
      </c>
      <c r="I108" s="4">
        <v>0</v>
      </c>
      <c r="J108" s="48"/>
    </row>
    <row r="109" spans="1:10" s="6" customFormat="1" ht="15" customHeight="1">
      <c r="A109" s="37">
        <v>6</v>
      </c>
      <c r="B109" s="82" t="s">
        <v>20</v>
      </c>
      <c r="C109" s="43"/>
      <c r="D109" s="14">
        <v>2019</v>
      </c>
      <c r="E109" s="4">
        <v>10</v>
      </c>
      <c r="F109" s="4">
        <v>0</v>
      </c>
      <c r="G109" s="4">
        <v>0</v>
      </c>
      <c r="H109" s="4">
        <v>10</v>
      </c>
      <c r="I109" s="4">
        <v>0</v>
      </c>
      <c r="J109" s="46" t="s">
        <v>38</v>
      </c>
    </row>
    <row r="110" spans="1:10" s="6" customFormat="1" ht="16.5" customHeight="1">
      <c r="A110" s="38"/>
      <c r="B110" s="49"/>
      <c r="C110" s="44"/>
      <c r="D110" s="14">
        <v>2020</v>
      </c>
      <c r="E110" s="4">
        <v>8.7</v>
      </c>
      <c r="F110" s="4">
        <v>0</v>
      </c>
      <c r="G110" s="4">
        <v>0</v>
      </c>
      <c r="H110" s="4">
        <v>8.7</v>
      </c>
      <c r="I110" s="4">
        <v>0</v>
      </c>
      <c r="J110" s="47"/>
    </row>
    <row r="111" spans="1:10" s="6" customFormat="1" ht="12.75" customHeight="1">
      <c r="A111" s="39"/>
      <c r="B111" s="50"/>
      <c r="C111" s="45"/>
      <c r="D111" s="14">
        <v>2021</v>
      </c>
      <c r="E111" s="4">
        <v>8.7</v>
      </c>
      <c r="F111" s="4">
        <v>0</v>
      </c>
      <c r="G111" s="4">
        <v>0</v>
      </c>
      <c r="H111" s="4">
        <v>8.7</v>
      </c>
      <c r="I111" s="4">
        <v>0</v>
      </c>
      <c r="J111" s="48"/>
    </row>
    <row r="112" spans="1:10" s="6" customFormat="1" ht="13.5" customHeight="1">
      <c r="A112" s="37">
        <v>7</v>
      </c>
      <c r="B112" s="40" t="s">
        <v>46</v>
      </c>
      <c r="C112" s="43"/>
      <c r="D112" s="14">
        <v>2019</v>
      </c>
      <c r="E112" s="4">
        <f>H112</f>
        <v>35.79</v>
      </c>
      <c r="F112" s="4">
        <v>0</v>
      </c>
      <c r="G112" s="4">
        <v>0</v>
      </c>
      <c r="H112" s="4">
        <v>35.79</v>
      </c>
      <c r="I112" s="4">
        <v>0</v>
      </c>
      <c r="J112" s="46" t="s">
        <v>38</v>
      </c>
    </row>
    <row r="113" spans="1:10" s="6" customFormat="1" ht="15" customHeight="1">
      <c r="A113" s="38"/>
      <c r="B113" s="41"/>
      <c r="C113" s="44"/>
      <c r="D113" s="14">
        <v>2020</v>
      </c>
      <c r="E113" s="4">
        <f>H113</f>
        <v>13.1</v>
      </c>
      <c r="F113" s="4">
        <v>0</v>
      </c>
      <c r="G113" s="4">
        <v>0</v>
      </c>
      <c r="H113" s="4">
        <v>13.1</v>
      </c>
      <c r="I113" s="4">
        <v>0</v>
      </c>
      <c r="J113" s="47"/>
    </row>
    <row r="114" spans="1:10" s="6" customFormat="1" ht="17.25" customHeight="1">
      <c r="A114" s="39"/>
      <c r="B114" s="42"/>
      <c r="C114" s="45"/>
      <c r="D114" s="14">
        <v>2021</v>
      </c>
      <c r="E114" s="4">
        <f>H114</f>
        <v>13.1</v>
      </c>
      <c r="F114" s="4">
        <v>0</v>
      </c>
      <c r="G114" s="4">
        <v>0</v>
      </c>
      <c r="H114" s="4">
        <v>13.1</v>
      </c>
      <c r="I114" s="4">
        <v>0</v>
      </c>
      <c r="J114" s="48"/>
    </row>
    <row r="115" spans="1:10" s="6" customFormat="1" ht="15.75" customHeight="1">
      <c r="A115" s="37">
        <v>8</v>
      </c>
      <c r="B115" s="82" t="s">
        <v>9</v>
      </c>
      <c r="C115" s="43"/>
      <c r="D115" s="14">
        <v>2019</v>
      </c>
      <c r="E115" s="4">
        <v>1</v>
      </c>
      <c r="F115" s="4">
        <v>0</v>
      </c>
      <c r="G115" s="4">
        <v>0</v>
      </c>
      <c r="H115" s="4">
        <f>E115</f>
        <v>1</v>
      </c>
      <c r="I115" s="4">
        <v>0</v>
      </c>
      <c r="J115" s="46" t="s">
        <v>38</v>
      </c>
    </row>
    <row r="116" spans="1:10" s="6" customFormat="1" ht="15.75" customHeight="1">
      <c r="A116" s="38"/>
      <c r="B116" s="49"/>
      <c r="C116" s="44"/>
      <c r="D116" s="14">
        <v>2020</v>
      </c>
      <c r="E116" s="4">
        <v>0.9</v>
      </c>
      <c r="F116" s="4">
        <v>0</v>
      </c>
      <c r="G116" s="4">
        <v>0</v>
      </c>
      <c r="H116" s="4">
        <f>E116</f>
        <v>0.9</v>
      </c>
      <c r="I116" s="4">
        <v>0</v>
      </c>
      <c r="J116" s="47"/>
    </row>
    <row r="117" spans="1:10" s="6" customFormat="1" ht="14.25" customHeight="1">
      <c r="A117" s="39"/>
      <c r="B117" s="50"/>
      <c r="C117" s="45"/>
      <c r="D117" s="14">
        <v>2021</v>
      </c>
      <c r="E117" s="4">
        <v>0.9</v>
      </c>
      <c r="F117" s="4">
        <v>0</v>
      </c>
      <c r="G117" s="4">
        <v>0</v>
      </c>
      <c r="H117" s="4">
        <v>0.9</v>
      </c>
      <c r="I117" s="4">
        <v>0</v>
      </c>
      <c r="J117" s="48"/>
    </row>
    <row r="118" spans="1:10" s="6" customFormat="1" ht="15">
      <c r="A118" s="37">
        <v>9</v>
      </c>
      <c r="B118" s="40" t="s">
        <v>33</v>
      </c>
      <c r="C118" s="18"/>
      <c r="D118" s="14">
        <v>2019</v>
      </c>
      <c r="E118" s="4">
        <f>H118</f>
        <v>398.55884</v>
      </c>
      <c r="F118" s="4">
        <v>0</v>
      </c>
      <c r="G118" s="4">
        <v>0</v>
      </c>
      <c r="H118" s="4">
        <v>398.55884</v>
      </c>
      <c r="I118" s="4">
        <v>0</v>
      </c>
      <c r="J118" s="56" t="s">
        <v>38</v>
      </c>
    </row>
    <row r="119" spans="1:10" s="6" customFormat="1" ht="15">
      <c r="A119" s="38"/>
      <c r="B119" s="41"/>
      <c r="C119" s="18"/>
      <c r="D119" s="14">
        <v>2020</v>
      </c>
      <c r="E119" s="4">
        <f>H119</f>
        <v>343.6</v>
      </c>
      <c r="F119" s="4">
        <v>0</v>
      </c>
      <c r="G119" s="4">
        <v>0</v>
      </c>
      <c r="H119" s="4">
        <v>343.6</v>
      </c>
      <c r="I119" s="4">
        <v>0</v>
      </c>
      <c r="J119" s="57"/>
    </row>
    <row r="120" spans="1:10" s="6" customFormat="1" ht="15">
      <c r="A120" s="39"/>
      <c r="B120" s="42"/>
      <c r="C120" s="18"/>
      <c r="D120" s="14">
        <v>2021</v>
      </c>
      <c r="E120" s="4">
        <f>H120</f>
        <v>342.9</v>
      </c>
      <c r="F120" s="4">
        <v>0</v>
      </c>
      <c r="G120" s="4">
        <v>0</v>
      </c>
      <c r="H120" s="4">
        <v>342.9</v>
      </c>
      <c r="I120" s="4">
        <v>0</v>
      </c>
      <c r="J120" s="58"/>
    </row>
    <row r="121" spans="1:10" s="6" customFormat="1" ht="15.75" customHeight="1">
      <c r="A121" s="37">
        <v>10</v>
      </c>
      <c r="B121" s="40" t="s">
        <v>36</v>
      </c>
      <c r="C121" s="43"/>
      <c r="D121" s="14">
        <v>2019</v>
      </c>
      <c r="E121" s="4">
        <v>10</v>
      </c>
      <c r="F121" s="4">
        <v>0</v>
      </c>
      <c r="G121" s="4">
        <v>0</v>
      </c>
      <c r="H121" s="4">
        <v>10</v>
      </c>
      <c r="I121" s="4">
        <v>0</v>
      </c>
      <c r="J121" s="46" t="s">
        <v>38</v>
      </c>
    </row>
    <row r="122" spans="1:10" s="6" customFormat="1" ht="15.75" customHeight="1">
      <c r="A122" s="38"/>
      <c r="B122" s="41"/>
      <c r="C122" s="44"/>
      <c r="D122" s="14">
        <v>2020</v>
      </c>
      <c r="E122" s="4">
        <v>10</v>
      </c>
      <c r="F122" s="4">
        <v>0</v>
      </c>
      <c r="G122" s="4">
        <v>0</v>
      </c>
      <c r="H122" s="4">
        <v>10</v>
      </c>
      <c r="I122" s="4">
        <v>0</v>
      </c>
      <c r="J122" s="47"/>
    </row>
    <row r="123" spans="1:10" s="6" customFormat="1" ht="15" customHeight="1">
      <c r="A123" s="39"/>
      <c r="B123" s="42"/>
      <c r="C123" s="45"/>
      <c r="D123" s="14">
        <v>2021</v>
      </c>
      <c r="E123" s="4">
        <v>10</v>
      </c>
      <c r="F123" s="4">
        <v>0</v>
      </c>
      <c r="G123" s="4">
        <v>0</v>
      </c>
      <c r="H123" s="4">
        <v>10</v>
      </c>
      <c r="I123" s="4">
        <v>0</v>
      </c>
      <c r="J123" s="48"/>
    </row>
    <row r="124" spans="1:10" s="6" customFormat="1" ht="17.25" customHeight="1">
      <c r="A124" s="37">
        <v>11</v>
      </c>
      <c r="B124" s="40" t="s">
        <v>37</v>
      </c>
      <c r="C124" s="18"/>
      <c r="D124" s="14">
        <v>2019</v>
      </c>
      <c r="E124" s="4">
        <f>F124</f>
        <v>278.3</v>
      </c>
      <c r="F124" s="4">
        <v>278.3</v>
      </c>
      <c r="G124" s="4">
        <v>0</v>
      </c>
      <c r="H124" s="4">
        <v>0</v>
      </c>
      <c r="I124" s="4">
        <v>0</v>
      </c>
      <c r="J124" s="46" t="s">
        <v>38</v>
      </c>
    </row>
    <row r="125" spans="1:10" s="6" customFormat="1" ht="15.75" customHeight="1">
      <c r="A125" s="84"/>
      <c r="B125" s="85"/>
      <c r="C125" s="18"/>
      <c r="D125" s="14">
        <v>2020</v>
      </c>
      <c r="E125" s="4">
        <f>F125</f>
        <v>281.4</v>
      </c>
      <c r="F125" s="4">
        <v>281.4</v>
      </c>
      <c r="G125" s="4">
        <v>0</v>
      </c>
      <c r="H125" s="4">
        <v>0</v>
      </c>
      <c r="I125" s="4">
        <v>0</v>
      </c>
      <c r="J125" s="83"/>
    </row>
    <row r="126" spans="1:10" s="6" customFormat="1" ht="15.75" customHeight="1">
      <c r="A126" s="39"/>
      <c r="B126" s="42"/>
      <c r="C126" s="18"/>
      <c r="D126" s="14">
        <v>2021</v>
      </c>
      <c r="E126" s="4">
        <f>F126</f>
        <v>291.5</v>
      </c>
      <c r="F126" s="4">
        <v>291.5</v>
      </c>
      <c r="G126" s="4">
        <v>0</v>
      </c>
      <c r="H126" s="4">
        <v>0</v>
      </c>
      <c r="I126" s="4">
        <v>0</v>
      </c>
      <c r="J126" s="48"/>
    </row>
    <row r="127" spans="1:10" s="6" customFormat="1" ht="21" customHeight="1">
      <c r="A127" s="37">
        <v>12</v>
      </c>
      <c r="B127" s="40" t="s">
        <v>59</v>
      </c>
      <c r="C127" s="43"/>
      <c r="D127" s="14">
        <v>2019</v>
      </c>
      <c r="E127" s="4">
        <f>G127</f>
        <v>3.52</v>
      </c>
      <c r="F127" s="4">
        <v>0</v>
      </c>
      <c r="G127" s="4">
        <v>3.52</v>
      </c>
      <c r="H127" s="4">
        <v>0</v>
      </c>
      <c r="I127" s="4">
        <v>0</v>
      </c>
      <c r="J127" s="46" t="s">
        <v>38</v>
      </c>
    </row>
    <row r="128" spans="1:10" s="6" customFormat="1" ht="15.75" customHeight="1">
      <c r="A128" s="38"/>
      <c r="B128" s="41"/>
      <c r="C128" s="44"/>
      <c r="D128" s="14">
        <v>2020</v>
      </c>
      <c r="E128" s="4">
        <f>G128</f>
        <v>3.52</v>
      </c>
      <c r="F128" s="4">
        <v>0</v>
      </c>
      <c r="G128" s="4">
        <v>3.52</v>
      </c>
      <c r="H128" s="4">
        <v>0</v>
      </c>
      <c r="I128" s="4">
        <v>0</v>
      </c>
      <c r="J128" s="47"/>
    </row>
    <row r="129" spans="1:10" s="6" customFormat="1" ht="18" customHeight="1">
      <c r="A129" s="39"/>
      <c r="B129" s="42"/>
      <c r="C129" s="45"/>
      <c r="D129" s="14">
        <v>2021</v>
      </c>
      <c r="E129" s="4">
        <f>G129</f>
        <v>3.52</v>
      </c>
      <c r="F129" s="4">
        <v>0</v>
      </c>
      <c r="G129" s="4">
        <v>3.52</v>
      </c>
      <c r="H129" s="4">
        <v>0</v>
      </c>
      <c r="I129" s="4">
        <v>0</v>
      </c>
      <c r="J129" s="48"/>
    </row>
    <row r="130" spans="1:10" s="6" customFormat="1" ht="27.75" customHeight="1">
      <c r="A130" s="10">
        <v>13</v>
      </c>
      <c r="B130" s="26" t="s">
        <v>53</v>
      </c>
      <c r="C130" s="18"/>
      <c r="D130" s="14">
        <v>2019</v>
      </c>
      <c r="E130" s="4">
        <f>H130</f>
        <v>115.8</v>
      </c>
      <c r="F130" s="4">
        <v>0</v>
      </c>
      <c r="G130" s="4">
        <v>0</v>
      </c>
      <c r="H130" s="4">
        <v>115.8</v>
      </c>
      <c r="I130" s="4">
        <v>0</v>
      </c>
      <c r="J130" s="15" t="s">
        <v>38</v>
      </c>
    </row>
    <row r="131" spans="1:10" s="6" customFormat="1" ht="27.75" customHeight="1">
      <c r="A131" s="10">
        <v>14</v>
      </c>
      <c r="B131" s="26" t="s">
        <v>60</v>
      </c>
      <c r="C131" s="18"/>
      <c r="D131" s="14">
        <v>2019</v>
      </c>
      <c r="E131" s="4">
        <f>H131</f>
        <v>453</v>
      </c>
      <c r="F131" s="4">
        <v>0</v>
      </c>
      <c r="G131" s="4">
        <v>0</v>
      </c>
      <c r="H131" s="4">
        <v>453</v>
      </c>
      <c r="I131" s="4">
        <v>0</v>
      </c>
      <c r="J131" s="15" t="s">
        <v>38</v>
      </c>
    </row>
    <row r="132" spans="1:10" s="6" customFormat="1" ht="32.25" customHeight="1">
      <c r="A132" s="10"/>
      <c r="B132" s="16" t="s">
        <v>25</v>
      </c>
      <c r="C132" s="18"/>
      <c r="D132" s="14"/>
      <c r="E132" s="19">
        <f>SUM(E91:E131)</f>
        <v>24636.501790000002</v>
      </c>
      <c r="F132" s="19">
        <f>SUM(F91:F131)</f>
        <v>851.2</v>
      </c>
      <c r="G132" s="19">
        <f>SUM(G91:G131)</f>
        <v>10.56</v>
      </c>
      <c r="H132" s="19">
        <f>SUM(H91:H131)</f>
        <v>23774.74179</v>
      </c>
      <c r="I132" s="19">
        <f>SUM(I93:I131)</f>
        <v>0</v>
      </c>
      <c r="J132" s="17"/>
    </row>
    <row r="133" spans="1:10" s="6" customFormat="1" ht="15">
      <c r="A133" s="51"/>
      <c r="B133" s="55" t="s">
        <v>65</v>
      </c>
      <c r="C133" s="52"/>
      <c r="D133" s="14">
        <v>2019</v>
      </c>
      <c r="E133" s="5">
        <f>E91+E94+E97+E100+E103+E106+E109+E112+E115+E118+E121+E124+E127+E130+E131</f>
        <v>9318.761789999999</v>
      </c>
      <c r="F133" s="5">
        <f>F124</f>
        <v>278.3</v>
      </c>
      <c r="G133" s="5">
        <f>G127</f>
        <v>3.52</v>
      </c>
      <c r="H133" s="5">
        <f>H91+H94+H97+H100+H103+H106+H109+H112+H115+H118+H121+H124+H127+H130+H131</f>
        <v>9036.941789999999</v>
      </c>
      <c r="I133" s="5">
        <f>I126+I127+I128</f>
        <v>0</v>
      </c>
      <c r="J133" s="17"/>
    </row>
    <row r="134" spans="1:10" s="6" customFormat="1" ht="15">
      <c r="A134" s="38"/>
      <c r="B134" s="53"/>
      <c r="C134" s="53"/>
      <c r="D134" s="14">
        <v>2020</v>
      </c>
      <c r="E134" s="5">
        <f>E92+E95+E98+E101+E104+E107+E110+E113+E116+E119+E122+E125+E128</f>
        <v>7661.320000000001</v>
      </c>
      <c r="F134" s="5">
        <f>F125</f>
        <v>281.4</v>
      </c>
      <c r="G134" s="5">
        <f>G128</f>
        <v>3.52</v>
      </c>
      <c r="H134" s="5">
        <f>H92+H95+H98+H101+H104+H107+H110+H113+H116+H119+H122+H126+H128</f>
        <v>7376.400000000001</v>
      </c>
      <c r="I134" s="5">
        <f>I85</f>
        <v>0</v>
      </c>
      <c r="J134" s="17"/>
    </row>
    <row r="135" spans="1:10" s="6" customFormat="1" ht="15">
      <c r="A135" s="39"/>
      <c r="B135" s="54"/>
      <c r="C135" s="54"/>
      <c r="D135" s="14">
        <v>2021</v>
      </c>
      <c r="E135" s="5">
        <f>E93+E96+E99+E102+E105+E108+E111+E114+E117+E120+E123+E129+E126</f>
        <v>7656.42</v>
      </c>
      <c r="F135" s="5">
        <f>F126</f>
        <v>291.5</v>
      </c>
      <c r="G135" s="5">
        <f>G129</f>
        <v>3.52</v>
      </c>
      <c r="H135" s="5">
        <f>H93+H96+H99+H102+H105+H108+H111+H114+H117+H120+H123+H129</f>
        <v>7361.4</v>
      </c>
      <c r="I135" s="5">
        <v>0</v>
      </c>
      <c r="J135" s="17"/>
    </row>
    <row r="136" spans="1:10" s="6" customFormat="1" ht="15">
      <c r="A136" s="10"/>
      <c r="B136" s="67" t="s">
        <v>26</v>
      </c>
      <c r="C136" s="68"/>
      <c r="D136" s="68"/>
      <c r="E136" s="68"/>
      <c r="F136" s="68"/>
      <c r="G136" s="68"/>
      <c r="H136" s="68"/>
      <c r="I136" s="68"/>
      <c r="J136" s="69"/>
    </row>
    <row r="137" spans="1:10" s="6" customFormat="1" ht="37.5" customHeight="1">
      <c r="A137" s="10">
        <v>1</v>
      </c>
      <c r="B137" s="26" t="s">
        <v>43</v>
      </c>
      <c r="C137" s="18"/>
      <c r="D137" s="14">
        <v>2019</v>
      </c>
      <c r="E137" s="4">
        <f>I137</f>
        <v>346.5</v>
      </c>
      <c r="F137" s="4">
        <v>0</v>
      </c>
      <c r="G137" s="4">
        <v>0</v>
      </c>
      <c r="H137" s="4">
        <v>0</v>
      </c>
      <c r="I137" s="4">
        <v>346.5</v>
      </c>
      <c r="J137" s="15" t="s">
        <v>38</v>
      </c>
    </row>
    <row r="138" spans="1:10" s="6" customFormat="1" ht="37.5" customHeight="1">
      <c r="A138" s="10">
        <v>2</v>
      </c>
      <c r="B138" s="26" t="s">
        <v>56</v>
      </c>
      <c r="C138" s="18"/>
      <c r="D138" s="14">
        <v>2019</v>
      </c>
      <c r="E138" s="4">
        <f>I138</f>
        <v>1260</v>
      </c>
      <c r="F138" s="4">
        <v>0</v>
      </c>
      <c r="G138" s="4">
        <v>0</v>
      </c>
      <c r="H138" s="4">
        <v>0</v>
      </c>
      <c r="I138" s="4">
        <v>1260</v>
      </c>
      <c r="J138" s="15" t="s">
        <v>38</v>
      </c>
    </row>
    <row r="139" spans="1:10" s="6" customFormat="1" ht="37.5" customHeight="1">
      <c r="A139" s="10">
        <v>3</v>
      </c>
      <c r="B139" s="26" t="s">
        <v>57</v>
      </c>
      <c r="C139" s="18"/>
      <c r="D139" s="14">
        <v>2019</v>
      </c>
      <c r="E139" s="4">
        <f>I139</f>
        <v>99</v>
      </c>
      <c r="F139" s="4">
        <v>0</v>
      </c>
      <c r="G139" s="4">
        <v>0</v>
      </c>
      <c r="H139" s="4">
        <v>0</v>
      </c>
      <c r="I139" s="4">
        <v>99</v>
      </c>
      <c r="J139" s="15" t="s">
        <v>38</v>
      </c>
    </row>
    <row r="140" spans="1:10" s="6" customFormat="1" ht="13.5" customHeight="1">
      <c r="A140" s="37">
        <v>4</v>
      </c>
      <c r="B140" s="40" t="s">
        <v>58</v>
      </c>
      <c r="C140" s="43"/>
      <c r="D140" s="14">
        <v>2019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6" t="s">
        <v>38</v>
      </c>
    </row>
    <row r="141" spans="1:10" s="6" customFormat="1" ht="12" customHeight="1">
      <c r="A141" s="38"/>
      <c r="B141" s="41"/>
      <c r="C141" s="44"/>
      <c r="D141" s="14">
        <v>2020</v>
      </c>
      <c r="E141" s="4">
        <f>H141</f>
        <v>43.6</v>
      </c>
      <c r="F141" s="4">
        <v>0</v>
      </c>
      <c r="G141" s="4">
        <v>0</v>
      </c>
      <c r="H141" s="4">
        <v>43.6</v>
      </c>
      <c r="I141" s="4">
        <v>0</v>
      </c>
      <c r="J141" s="47"/>
    </row>
    <row r="142" spans="1:10" s="6" customFormat="1" ht="13.5" customHeight="1">
      <c r="A142" s="39"/>
      <c r="B142" s="42"/>
      <c r="C142" s="45"/>
      <c r="D142" s="14">
        <v>2021</v>
      </c>
      <c r="E142" s="4">
        <f>H142</f>
        <v>43.5</v>
      </c>
      <c r="F142" s="4">
        <v>0</v>
      </c>
      <c r="G142" s="4">
        <v>0</v>
      </c>
      <c r="H142" s="4">
        <v>43.5</v>
      </c>
      <c r="I142" s="4">
        <v>0</v>
      </c>
      <c r="J142" s="48"/>
    </row>
    <row r="143" spans="1:10" s="6" customFormat="1" ht="32.25" customHeight="1">
      <c r="A143" s="10"/>
      <c r="B143" s="16" t="s">
        <v>25</v>
      </c>
      <c r="C143" s="18"/>
      <c r="D143" s="14"/>
      <c r="E143" s="19">
        <f>SUM(E137:E142)</f>
        <v>1792.6</v>
      </c>
      <c r="F143" s="19">
        <v>0</v>
      </c>
      <c r="G143" s="19">
        <v>0</v>
      </c>
      <c r="H143" s="19">
        <f>SUM(H137:H142)</f>
        <v>87.1</v>
      </c>
      <c r="I143" s="19">
        <f>SUM(I137:I142)</f>
        <v>1705.5</v>
      </c>
      <c r="J143" s="17"/>
    </row>
    <row r="144" spans="1:10" s="6" customFormat="1" ht="15">
      <c r="A144" s="51"/>
      <c r="B144" s="55" t="s">
        <v>65</v>
      </c>
      <c r="C144" s="52"/>
      <c r="D144" s="14">
        <v>2019</v>
      </c>
      <c r="E144" s="5">
        <f>E137+E138+E139+E140</f>
        <v>1705.5</v>
      </c>
      <c r="F144" s="5">
        <v>0</v>
      </c>
      <c r="G144" s="5">
        <v>0</v>
      </c>
      <c r="H144" s="5">
        <f>H140</f>
        <v>0</v>
      </c>
      <c r="I144" s="5">
        <f>I137+I138+I139</f>
        <v>1705.5</v>
      </c>
      <c r="J144" s="17"/>
    </row>
    <row r="145" spans="1:10" s="6" customFormat="1" ht="15">
      <c r="A145" s="38"/>
      <c r="B145" s="53"/>
      <c r="C145" s="53"/>
      <c r="D145" s="14">
        <v>2020</v>
      </c>
      <c r="E145" s="5">
        <f>H145</f>
        <v>43.6</v>
      </c>
      <c r="F145" s="5">
        <v>0</v>
      </c>
      <c r="G145" s="5">
        <f>G96+G108+G141</f>
        <v>0</v>
      </c>
      <c r="H145" s="5">
        <f>H141</f>
        <v>43.6</v>
      </c>
      <c r="I145" s="5">
        <f>I96</f>
        <v>0</v>
      </c>
      <c r="J145" s="17"/>
    </row>
    <row r="146" spans="1:10" s="6" customFormat="1" ht="15">
      <c r="A146" s="39"/>
      <c r="B146" s="54"/>
      <c r="C146" s="54"/>
      <c r="D146" s="14">
        <v>2021</v>
      </c>
      <c r="E146" s="5">
        <f>H146</f>
        <v>43.5</v>
      </c>
      <c r="F146" s="5">
        <v>0</v>
      </c>
      <c r="G146" s="5">
        <f>G99+G111+G142</f>
        <v>0</v>
      </c>
      <c r="H146" s="5">
        <f>H142</f>
        <v>43.5</v>
      </c>
      <c r="I146" s="5">
        <f>I99</f>
        <v>0</v>
      </c>
      <c r="J146" s="17"/>
    </row>
    <row r="147" spans="1:10" s="6" customFormat="1" ht="15">
      <c r="A147" s="10"/>
      <c r="B147" s="67" t="s">
        <v>44</v>
      </c>
      <c r="C147" s="68"/>
      <c r="D147" s="68"/>
      <c r="E147" s="68"/>
      <c r="F147" s="68"/>
      <c r="G147" s="68"/>
      <c r="H147" s="68"/>
      <c r="I147" s="68"/>
      <c r="J147" s="69"/>
    </row>
    <row r="148" spans="1:10" s="6" customFormat="1" ht="16.5" customHeight="1">
      <c r="A148" s="37">
        <v>1</v>
      </c>
      <c r="B148" s="40" t="s">
        <v>45</v>
      </c>
      <c r="C148" s="43"/>
      <c r="D148" s="14">
        <v>2019</v>
      </c>
      <c r="E148" s="4">
        <f>H148</f>
        <v>2</v>
      </c>
      <c r="F148" s="4">
        <v>0</v>
      </c>
      <c r="G148" s="4">
        <v>0</v>
      </c>
      <c r="H148" s="4">
        <v>2</v>
      </c>
      <c r="I148" s="4">
        <v>0</v>
      </c>
      <c r="J148" s="46" t="s">
        <v>38</v>
      </c>
    </row>
    <row r="149" spans="1:10" s="6" customFormat="1" ht="12.75" customHeight="1">
      <c r="A149" s="38"/>
      <c r="B149" s="41"/>
      <c r="C149" s="44"/>
      <c r="D149" s="14">
        <v>2020</v>
      </c>
      <c r="E149" s="4">
        <f>H149</f>
        <v>1.7</v>
      </c>
      <c r="F149" s="4">
        <v>0</v>
      </c>
      <c r="G149" s="4">
        <v>0</v>
      </c>
      <c r="H149" s="4">
        <v>1.7</v>
      </c>
      <c r="I149" s="4">
        <v>0</v>
      </c>
      <c r="J149" s="47"/>
    </row>
    <row r="150" spans="1:10" s="6" customFormat="1" ht="12.75" customHeight="1">
      <c r="A150" s="39"/>
      <c r="B150" s="42"/>
      <c r="C150" s="45"/>
      <c r="D150" s="14">
        <v>2021</v>
      </c>
      <c r="E150" s="4">
        <f>H150</f>
        <v>1.7</v>
      </c>
      <c r="F150" s="4">
        <v>0</v>
      </c>
      <c r="G150" s="4">
        <v>0</v>
      </c>
      <c r="H150" s="4">
        <v>1.7</v>
      </c>
      <c r="I150" s="4">
        <v>0</v>
      </c>
      <c r="J150" s="48"/>
    </row>
    <row r="151" spans="1:10" s="6" customFormat="1" ht="32.25" customHeight="1">
      <c r="A151" s="10"/>
      <c r="B151" s="16" t="s">
        <v>25</v>
      </c>
      <c r="C151" s="18"/>
      <c r="D151" s="14"/>
      <c r="E151" s="19">
        <f>SUM(E148:E150)</f>
        <v>5.4</v>
      </c>
      <c r="F151" s="19">
        <v>0</v>
      </c>
      <c r="G151" s="19">
        <v>0</v>
      </c>
      <c r="H151" s="19">
        <f>SUM(H148:H150)</f>
        <v>5.4</v>
      </c>
      <c r="I151" s="19">
        <f>SUM(I150)</f>
        <v>0</v>
      </c>
      <c r="J151" s="17"/>
    </row>
    <row r="152" spans="1:10" s="6" customFormat="1" ht="15">
      <c r="A152" s="51"/>
      <c r="B152" s="55" t="s">
        <v>65</v>
      </c>
      <c r="C152" s="52"/>
      <c r="D152" s="14">
        <v>2019</v>
      </c>
      <c r="E152" s="5">
        <f>H152</f>
        <v>2</v>
      </c>
      <c r="F152" s="5">
        <v>0</v>
      </c>
      <c r="G152" s="5">
        <v>0</v>
      </c>
      <c r="H152" s="5">
        <v>2</v>
      </c>
      <c r="I152" s="5">
        <f>I117</f>
        <v>0</v>
      </c>
      <c r="J152" s="17"/>
    </row>
    <row r="153" spans="1:10" s="6" customFormat="1" ht="15">
      <c r="A153" s="38"/>
      <c r="B153" s="53"/>
      <c r="C153" s="53"/>
      <c r="D153" s="14">
        <v>2020</v>
      </c>
      <c r="E153" s="5">
        <f>H153</f>
        <v>1.7</v>
      </c>
      <c r="F153" s="5">
        <v>0</v>
      </c>
      <c r="G153" s="5">
        <f>G120+G130+G149</f>
        <v>0</v>
      </c>
      <c r="H153" s="5">
        <v>1.7</v>
      </c>
      <c r="I153" s="5">
        <f>I120</f>
        <v>0</v>
      </c>
      <c r="J153" s="17"/>
    </row>
    <row r="154" spans="1:10" s="6" customFormat="1" ht="15">
      <c r="A154" s="39"/>
      <c r="B154" s="54"/>
      <c r="C154" s="54"/>
      <c r="D154" s="14">
        <v>2021</v>
      </c>
      <c r="E154" s="5">
        <f>H154</f>
        <v>1.7</v>
      </c>
      <c r="F154" s="5">
        <v>0</v>
      </c>
      <c r="G154" s="5">
        <f>G123+G131+G150</f>
        <v>0</v>
      </c>
      <c r="H154" s="5">
        <v>1.7</v>
      </c>
      <c r="I154" s="5">
        <f>I123</f>
        <v>0</v>
      </c>
      <c r="J154" s="17"/>
    </row>
    <row r="155" spans="1:10" s="7" customFormat="1" ht="21" customHeight="1">
      <c r="A155" s="24"/>
      <c r="B155" s="16" t="s">
        <v>66</v>
      </c>
      <c r="C155" s="16"/>
      <c r="D155" s="24"/>
      <c r="E155" s="5">
        <f>E156+E157+E158</f>
        <v>96341.77583</v>
      </c>
      <c r="F155" s="5">
        <f>F132</f>
        <v>851.2</v>
      </c>
      <c r="G155" s="5">
        <f aca="true" t="shared" si="5" ref="G155:I156">G17+G29+G40+G63+G86+G132+G143+G151</f>
        <v>21771.403000000002</v>
      </c>
      <c r="H155" s="5">
        <f t="shared" si="5"/>
        <v>63933.35850999999</v>
      </c>
      <c r="I155" s="5">
        <f t="shared" si="5"/>
        <v>9785.814320000001</v>
      </c>
      <c r="J155" s="25"/>
    </row>
    <row r="156" spans="1:10" s="7" customFormat="1" ht="21" customHeight="1">
      <c r="A156" s="24"/>
      <c r="B156" s="55" t="s">
        <v>65</v>
      </c>
      <c r="C156" s="16"/>
      <c r="D156" s="24">
        <v>2019</v>
      </c>
      <c r="E156" s="5">
        <f>E18+E30+E41+E64+E87+E133+E144+E152</f>
        <v>47335.435829999995</v>
      </c>
      <c r="F156" s="5">
        <f>F133</f>
        <v>278.3</v>
      </c>
      <c r="G156" s="5">
        <f t="shared" si="5"/>
        <v>17189.563</v>
      </c>
      <c r="H156" s="5">
        <f t="shared" si="5"/>
        <v>23809.85851</v>
      </c>
      <c r="I156" s="5">
        <f t="shared" si="5"/>
        <v>6057.71432</v>
      </c>
      <c r="J156" s="25"/>
    </row>
    <row r="157" spans="1:10" s="7" customFormat="1" ht="21" customHeight="1">
      <c r="A157" s="24"/>
      <c r="B157" s="53"/>
      <c r="C157" s="16"/>
      <c r="D157" s="24">
        <v>2020</v>
      </c>
      <c r="E157" s="5">
        <f>E19+E31+E42+E65+E88+E134+E145+E153</f>
        <v>24435.12</v>
      </c>
      <c r="F157" s="5">
        <f>F19+F31+F42+F65+F88+F134+F145+F153</f>
        <v>281.4</v>
      </c>
      <c r="G157" s="5">
        <f>G19+G31+G42+G65+G88+G134+G145+G153</f>
        <v>2290.92</v>
      </c>
      <c r="H157" s="5">
        <f>H19+H31+H42+H65+H88+H134+H145+H153</f>
        <v>20019.6</v>
      </c>
      <c r="I157" s="5">
        <f>I88+I153</f>
        <v>1843.2</v>
      </c>
      <c r="J157" s="25"/>
    </row>
    <row r="158" spans="1:10" s="7" customFormat="1" ht="21" customHeight="1">
      <c r="A158" s="24"/>
      <c r="B158" s="54"/>
      <c r="C158" s="16"/>
      <c r="D158" s="24">
        <v>2021</v>
      </c>
      <c r="E158" s="5">
        <f>E154+E146+E135+E89+E66+E43+E32+E20</f>
        <v>24571.219999999998</v>
      </c>
      <c r="F158" s="5">
        <f>F135</f>
        <v>291.5</v>
      </c>
      <c r="G158" s="5">
        <f>G154+G146+G135+G89+G66+G43+G32+G20</f>
        <v>2290.92</v>
      </c>
      <c r="H158" s="5">
        <f>H154+H146+H135+H89+H66+H43+H20+H32</f>
        <v>20103.899999999998</v>
      </c>
      <c r="I158" s="5">
        <f>I89</f>
        <v>1884.9</v>
      </c>
      <c r="J158" s="25"/>
    </row>
    <row r="159" spans="1:9" s="6" customFormat="1" ht="15">
      <c r="A159" s="33"/>
      <c r="I159" s="34"/>
    </row>
    <row r="160" spans="1:9" s="6" customFormat="1" ht="15">
      <c r="A160" s="33"/>
      <c r="I160" s="34"/>
    </row>
  </sheetData>
  <sheetProtection/>
  <mergeCells count="168">
    <mergeCell ref="A48:A50"/>
    <mergeCell ref="B48:B50"/>
    <mergeCell ref="C48:C50"/>
    <mergeCell ref="J48:J50"/>
    <mergeCell ref="A54:A56"/>
    <mergeCell ref="B54:B56"/>
    <mergeCell ref="A57:A59"/>
    <mergeCell ref="B57:B59"/>
    <mergeCell ref="C57:C59"/>
    <mergeCell ref="J57:J59"/>
    <mergeCell ref="A60:A62"/>
    <mergeCell ref="B60:B62"/>
    <mergeCell ref="C60:C62"/>
    <mergeCell ref="J60:J62"/>
    <mergeCell ref="B156:B158"/>
    <mergeCell ref="B152:B154"/>
    <mergeCell ref="B133:B135"/>
    <mergeCell ref="B87:B89"/>
    <mergeCell ref="A133:A135"/>
    <mergeCell ref="C133:C135"/>
    <mergeCell ref="A124:A126"/>
    <mergeCell ref="B124:B126"/>
    <mergeCell ref="B106:B108"/>
    <mergeCell ref="B136:J136"/>
    <mergeCell ref="A127:A129"/>
    <mergeCell ref="B127:B129"/>
    <mergeCell ref="C127:C129"/>
    <mergeCell ref="J127:J129"/>
    <mergeCell ref="A118:A120"/>
    <mergeCell ref="B118:B120"/>
    <mergeCell ref="J118:J120"/>
    <mergeCell ref="A121:A123"/>
    <mergeCell ref="B121:B123"/>
    <mergeCell ref="C112:C114"/>
    <mergeCell ref="A115:A117"/>
    <mergeCell ref="B115:B117"/>
    <mergeCell ref="C115:C117"/>
    <mergeCell ref="J115:J117"/>
    <mergeCell ref="J124:J126"/>
    <mergeCell ref="A109:A111"/>
    <mergeCell ref="B109:B111"/>
    <mergeCell ref="C109:C111"/>
    <mergeCell ref="J109:J111"/>
    <mergeCell ref="A106:A108"/>
    <mergeCell ref="J121:J123"/>
    <mergeCell ref="C121:C123"/>
    <mergeCell ref="A112:A114"/>
    <mergeCell ref="B112:B114"/>
    <mergeCell ref="J112:J114"/>
    <mergeCell ref="J100:J102"/>
    <mergeCell ref="A103:A105"/>
    <mergeCell ref="B103:B105"/>
    <mergeCell ref="C103:C105"/>
    <mergeCell ref="J103:J105"/>
    <mergeCell ref="J106:J108"/>
    <mergeCell ref="C106:C108"/>
    <mergeCell ref="A4:A6"/>
    <mergeCell ref="D4:D6"/>
    <mergeCell ref="B4:B6"/>
    <mergeCell ref="B90:J90"/>
    <mergeCell ref="B21:J21"/>
    <mergeCell ref="J4:J6"/>
    <mergeCell ref="B8:J8"/>
    <mergeCell ref="C4:C6"/>
    <mergeCell ref="C54:C56"/>
    <mergeCell ref="J54:J56"/>
    <mergeCell ref="A1:J1"/>
    <mergeCell ref="A2:J2"/>
    <mergeCell ref="A3:J3"/>
    <mergeCell ref="E4:I4"/>
    <mergeCell ref="F5:I5"/>
    <mergeCell ref="B33:J33"/>
    <mergeCell ref="J9:J11"/>
    <mergeCell ref="A9:A11"/>
    <mergeCell ref="B9:B11"/>
    <mergeCell ref="C9:C11"/>
    <mergeCell ref="C12:C14"/>
    <mergeCell ref="A12:A14"/>
    <mergeCell ref="B12:B14"/>
    <mergeCell ref="A22:A24"/>
    <mergeCell ref="B22:B24"/>
    <mergeCell ref="C22:C24"/>
    <mergeCell ref="J12:J14"/>
    <mergeCell ref="J22:J24"/>
    <mergeCell ref="B18:B20"/>
    <mergeCell ref="C18:C20"/>
    <mergeCell ref="J17:J20"/>
    <mergeCell ref="A25:A27"/>
    <mergeCell ref="B25:B27"/>
    <mergeCell ref="J25:J27"/>
    <mergeCell ref="A18:A20"/>
    <mergeCell ref="C25:C27"/>
    <mergeCell ref="A30:A32"/>
    <mergeCell ref="A34:A36"/>
    <mergeCell ref="B34:B36"/>
    <mergeCell ref="J34:J36"/>
    <mergeCell ref="C34:C36"/>
    <mergeCell ref="B30:B32"/>
    <mergeCell ref="C30:C32"/>
    <mergeCell ref="A41:A43"/>
    <mergeCell ref="A45:A47"/>
    <mergeCell ref="B45:B47"/>
    <mergeCell ref="C45:C47"/>
    <mergeCell ref="J45:J47"/>
    <mergeCell ref="A51:A53"/>
    <mergeCell ref="B51:B53"/>
    <mergeCell ref="C51:C53"/>
    <mergeCell ref="J51:J53"/>
    <mergeCell ref="B44:J44"/>
    <mergeCell ref="A64:A66"/>
    <mergeCell ref="A68:A70"/>
    <mergeCell ref="B68:B70"/>
    <mergeCell ref="J68:J70"/>
    <mergeCell ref="B64:B66"/>
    <mergeCell ref="C64:C66"/>
    <mergeCell ref="B67:J67"/>
    <mergeCell ref="A87:A89"/>
    <mergeCell ref="J72:J74"/>
    <mergeCell ref="A75:A77"/>
    <mergeCell ref="B75:B77"/>
    <mergeCell ref="J75:J77"/>
    <mergeCell ref="C72:C74"/>
    <mergeCell ref="C75:C77"/>
    <mergeCell ref="A78:A80"/>
    <mergeCell ref="J78:J80"/>
    <mergeCell ref="B78:B80"/>
    <mergeCell ref="A81:A83"/>
    <mergeCell ref="B81:B83"/>
    <mergeCell ref="J81:J83"/>
    <mergeCell ref="C78:C80"/>
    <mergeCell ref="C81:C83"/>
    <mergeCell ref="B148:B150"/>
    <mergeCell ref="C148:C150"/>
    <mergeCell ref="C84:C85"/>
    <mergeCell ref="C87:C89"/>
    <mergeCell ref="B147:J147"/>
    <mergeCell ref="A100:A102"/>
    <mergeCell ref="B100:B102"/>
    <mergeCell ref="C100:C102"/>
    <mergeCell ref="J148:J150"/>
    <mergeCell ref="J86:J89"/>
    <mergeCell ref="B41:B43"/>
    <mergeCell ref="C41:C43"/>
    <mergeCell ref="J63:J66"/>
    <mergeCell ref="J40:J43"/>
    <mergeCell ref="J29:J32"/>
    <mergeCell ref="A84:A85"/>
    <mergeCell ref="B84:B85"/>
    <mergeCell ref="J84:J85"/>
    <mergeCell ref="A72:A74"/>
    <mergeCell ref="B72:B74"/>
    <mergeCell ref="A152:A154"/>
    <mergeCell ref="C152:C154"/>
    <mergeCell ref="A140:A142"/>
    <mergeCell ref="B140:B142"/>
    <mergeCell ref="J140:J142"/>
    <mergeCell ref="C140:C142"/>
    <mergeCell ref="A144:A146"/>
    <mergeCell ref="C144:C146"/>
    <mergeCell ref="B144:B146"/>
    <mergeCell ref="A148:A150"/>
    <mergeCell ref="A91:A93"/>
    <mergeCell ref="B91:B93"/>
    <mergeCell ref="C91:C93"/>
    <mergeCell ref="J91:J93"/>
    <mergeCell ref="A94:A99"/>
    <mergeCell ref="B94:B99"/>
    <mergeCell ref="J94:J99"/>
  </mergeCells>
  <printOptions horizontalCentered="1"/>
  <pageMargins left="0" right="0" top="0" bottom="0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2019-09-03T11:02:40Z</dcterms:modified>
  <cp:category/>
  <cp:version/>
  <cp:contentType/>
  <cp:contentStatus/>
</cp:coreProperties>
</file>