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<sst xmlns="http://schemas.openxmlformats.org/spreadsheetml/2006/main" count="238" uniqueCount="133">
  <si>
    <t>№ п/п</t>
  </si>
  <si>
    <t>Мероприятия</t>
  </si>
  <si>
    <t>всего</t>
  </si>
  <si>
    <t>в том числе</t>
  </si>
  <si>
    <t>Областной бюджет</t>
  </si>
  <si>
    <t>Местные бюджеты</t>
  </si>
  <si>
    <t>Срок финансирова-ния мероприятия</t>
  </si>
  <si>
    <t>План мероприятий  муниципальной  программы</t>
  </si>
  <si>
    <t>Обслуживание внутреннего долга</t>
  </si>
  <si>
    <t>1. Подпрограмма " Безопасность муниципального образования"</t>
  </si>
  <si>
    <t>2. Подпрограмма " Дорожное хозяйство"</t>
  </si>
  <si>
    <t>4. Подпрограмма " Благоустройство территории"</t>
  </si>
  <si>
    <t>Ремонт и содержание уличного освещения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</si>
  <si>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</si>
  <si>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</si>
  <si>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</si>
  <si>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глава администрации</t>
  </si>
  <si>
    <t>администрация</t>
  </si>
  <si>
    <t>Формирование, исполнение и финансовый контроль за исполнением бюджета поселения</t>
  </si>
  <si>
    <t>Всего по подпрограмме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</si>
  <si>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</si>
  <si>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</si>
  <si>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</si>
  <si>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</si>
  <si>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</si>
  <si>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</si>
  <si>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Федеральный бюджет</t>
  </si>
  <si>
    <t>0,00000</t>
  </si>
  <si>
    <t>Осуществление первичного воинского учета</t>
  </si>
  <si>
    <t>Администрация Старопольского сельского поселения</t>
  </si>
  <si>
    <t>Мероприятия по укреплению пожарной безопасности</t>
  </si>
  <si>
    <t>Содержание и уборка кладбищ и захоронений</t>
  </si>
  <si>
    <t>Выполнение землеустроительных работ для внесения сведений о границах населенных пунктов в ЕГРН</t>
  </si>
  <si>
    <t>Информационная и консультационная поддержка субъектов малого и среднего предпринимательства</t>
  </si>
  <si>
    <t xml:space="preserve">Проведение мероприятий общемуниципального характера </t>
  </si>
  <si>
    <t>Организация и проведение культурно-массовых мероприятий</t>
  </si>
  <si>
    <t>Проведение и участие в спортивных мероприятиях</t>
  </si>
  <si>
    <t>Реализация Проекта организации дорожного движения на автомобильных дорогах местного значения</t>
  </si>
  <si>
    <t>Ремонт  объектов муниципального имущества</t>
  </si>
  <si>
    <t>Содержание и обслуживание объектов муниципального имущества</t>
  </si>
  <si>
    <t>Участие в профилактике наркомании</t>
  </si>
  <si>
    <t xml:space="preserve">Выполнение работ по внесению в ЕГРН сведений  о границах территориальных зон поселений  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</si>
  <si>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</si>
  <si>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Оформление земельных участков в муниципальную собственность</t>
  </si>
  <si>
    <t>Осуществление отдельного государственного полномочия Ленинградской области в сфере административных правоотношений</t>
  </si>
  <si>
    <t>Проведение выборов в совет депутатов муниципального образования</t>
  </si>
  <si>
    <t>Планируемые объемы финансирования (тыс. рублей в действующих ценах года реализации мероприятия)</t>
  </si>
  <si>
    <t>Главный распорядитель бюджетных средств</t>
  </si>
  <si>
    <t>в том числе по годам реализации</t>
  </si>
  <si>
    <t>Итого по программе</t>
  </si>
  <si>
    <t>Управление муниципальным имуществом</t>
  </si>
  <si>
    <t xml:space="preserve">Реализация комплекса мероприятий по борьбе с борщевиком Сосновского на территориях муниципальных образований Ленинградской области </t>
  </si>
  <si>
    <t>Содержание и ремонт мест воинских захоронений</t>
  </si>
  <si>
    <t>Создание мест (площадок) накопления коммунальных отходов</t>
  </si>
  <si>
    <t xml:space="preserve">Приложение №1
к Паспорту  муниципальной программы 
"Развитие Старопольского сельского поселения"    
</t>
  </si>
  <si>
    <t>Участие в предупреждении и ликвидации поселедствий чрезвычайных ситуаций</t>
  </si>
  <si>
    <t>Создание, содержание и организация аварийно-спасательных служб и (или) аварийно-спасательных формирований</t>
  </si>
  <si>
    <t xml:space="preserve">Организация ритуальных услуг в части создания специализированной службы по вопросам похоронного дела 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</si>
  <si>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</si>
  <si>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Внутренний муниципальный финансовый контроль</t>
  </si>
  <si>
    <t>2.1</t>
  </si>
  <si>
    <t>Ремонт дорожного покрытия в населенных пунктах Марино, Рудница, Заклепье</t>
  </si>
  <si>
    <t>2.2</t>
  </si>
  <si>
    <t>Ремонт автомобильных дороог общего пользования местного значения</t>
  </si>
  <si>
    <t>4.1</t>
  </si>
  <si>
    <t>4.2</t>
  </si>
  <si>
    <t>Спиливание аварийных деревьев в населенных пунктах: Марино, Менюши, Филево, Чудская гора, Шакицы, Нарница, Заклепье, Струитино, Овсище. Вывоз порубочных остатков из населенных пунктов Усадище и Ложголово</t>
  </si>
  <si>
    <t>03-оз</t>
  </si>
  <si>
    <t>Содержание Дома культуры, в т.ч.</t>
  </si>
  <si>
    <t>1.2</t>
  </si>
  <si>
    <t>Монтаж и пуско-наладка системы видеонаблюдения ДК д. Старополье</t>
  </si>
  <si>
    <t>д.Старополье</t>
  </si>
  <si>
    <t>Монтаж  и пуско-наладка системы  видеонаблюдения в ДК  д.Овсище</t>
  </si>
  <si>
    <t>д.Овсище</t>
  </si>
  <si>
    <t>Ремонт дорог общего пользования местного значения и искуственных сооружений на них, из них:</t>
  </si>
  <si>
    <t>Прочие мероприятия в области благоустройства, из них:</t>
  </si>
  <si>
    <t>1.1</t>
  </si>
  <si>
    <t>Прочие мероприятия в области коммунального хозяйства</t>
  </si>
  <si>
    <t>5.Подпрограмма "Культура, молодежная политика, физическая культура и спорт"</t>
  </si>
  <si>
    <t>Ремонт дороги местного значения у МКД №3</t>
  </si>
  <si>
    <t>2.3</t>
  </si>
  <si>
    <t>кдх</t>
  </si>
  <si>
    <t>147-оз</t>
  </si>
  <si>
    <t>Ремонт уличного освещения центральной площади перед ДК Старополье д.10 (замена опор со светильниками)</t>
  </si>
  <si>
    <t>Спил деревьев по адресам: угол магазина д.9, д.3, у детской площадки, д.27.45.42.43, через дорогу д.42.д.43, у дороги д.13, напротив д. 52</t>
  </si>
  <si>
    <t>Демонтаж игрового оборудования и уличного спортивного с площади и перенос данного оборудования с монтажом на площадку у МКД №5</t>
  </si>
  <si>
    <t>4.3</t>
  </si>
  <si>
    <t>4.4</t>
  </si>
  <si>
    <t>Содержание дорог общего пользования местного значения и искуственных сооружений на них, из них:</t>
  </si>
  <si>
    <t>Ремонт уличного освещения в населенных пунктах Бор, Борисова Гора, Деткова Гора, Дубо, Дубок, Жаворонок, Зажупанье, Заклепье, Заручье, Китково, Коленец, Лесище, Лосева Гора, Менюши, Растило, Сорокино, Столбово, Усадище, Федорово Поле, Филево</t>
  </si>
  <si>
    <t>Содержание и обслуживание объектов муниципального имущества, из них:</t>
  </si>
  <si>
    <t>Приобретение автономного источника электроснабжения (дизель-генератора)</t>
  </si>
  <si>
    <t>ТЭК</t>
  </si>
  <si>
    <t>Благоустройство д. Старополье: монтаж освещения пешеходной дорожки на детской площадке у МКД № 5; установка элементов благоустройства</t>
  </si>
  <si>
    <t>4.5</t>
  </si>
  <si>
    <t>Создание условий для развития физической культуры и спорта на территории поселения</t>
  </si>
  <si>
    <t>1.4</t>
  </si>
  <si>
    <t>1.3</t>
  </si>
  <si>
    <t>1.5</t>
  </si>
  <si>
    <t>1.6</t>
  </si>
  <si>
    <t>1.7</t>
  </si>
  <si>
    <t>1.8</t>
  </si>
  <si>
    <t>1.9</t>
  </si>
  <si>
    <t>1.10</t>
  </si>
  <si>
    <t>д.Ложголово</t>
  </si>
  <si>
    <t>Администрация Старопольского сельского поселения, д. Ложголово, д.8  - приобретение проектора</t>
  </si>
  <si>
    <t>Администрация Старопольского сельского поселения, д. Старополье, д.10 - приобретение оргтехники в ДК д.Старополье</t>
  </si>
  <si>
    <t>Администрация Старопольского сельского поселения, д. Старополье, д.10 - установка охранной системы "Контроль доступа" в ДК д.Старополье</t>
  </si>
  <si>
    <t>Администрация Старопольского сельского поселения, д. Старополье, д.10 - приобретение спортивного инвентаря для ДК д.Старополье</t>
  </si>
  <si>
    <t>Администрация Старопольского сельского поселения, д. Овсище, д.10 - приобретение оргтехники в ДК д.Овсище</t>
  </si>
  <si>
    <t>Администрация Старопольского сельского поселения, д. Овсище, д.10 - установка охранной системы "Контроль доступа" в ДК д.Овсище</t>
  </si>
  <si>
    <t>Администрация Старопольского сельского поселения, д. Овсище д.10 - приобретение спортивного инвентаря для ДК д.Овсище</t>
  </si>
  <si>
    <t>приобретение проектора</t>
  </si>
  <si>
    <t xml:space="preserve">приобретение оргтехники в ДК </t>
  </si>
  <si>
    <t>установка охранной системы "Контроль доступа" в ДК</t>
  </si>
  <si>
    <t>приобретение спортивного инвентаря для ДК</t>
  </si>
  <si>
    <t>1.11</t>
  </si>
  <si>
    <t>3. Подпрограмма " Жилищно-коммунальное хозяйство"</t>
  </si>
  <si>
    <t>1.12</t>
  </si>
  <si>
    <t>Обеспечение выплат стимулирующего характера работникам муниципальных учреждений культуры Ленинградской области</t>
  </si>
  <si>
    <t>Устройство спортивной площадки</t>
  </si>
  <si>
    <t>1.13</t>
  </si>
  <si>
    <t>1.14</t>
  </si>
  <si>
    <t xml:space="preserve">                                                                                                                          6. Подпрограмма " Муниципальное управление"</t>
  </si>
  <si>
    <t xml:space="preserve">                                                                                      7. Подпрограмма " Землеустройство и землепользование"</t>
  </si>
  <si>
    <r>
      <t xml:space="preserve">                                                                    "Развитие территории Старопольского сельского поселения" на 2019 -2024 годы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</si>
  <si>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>ГМТО</t>
  </si>
  <si>
    <t xml:space="preserve">Содействие развитию занятости молодежи </t>
  </si>
  <si>
    <t>Проведение кадастровых работ с  целью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</si>
  <si>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                                                                                            8. Подпрограмма "Поддержка субъектов малого и среднего предпринимательства"</t>
  </si>
  <si>
    <t>5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</si>
  <si>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</si>
  <si>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Поощрение муниципальных управленческих команд за достижение показателей деятельности органов МСУ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</si>
</sst>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87" fontId="6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87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87" fontId="3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187" fontId="5" fillId="33" borderId="10" xfId="0" applyNumberFormat="1" applyFont="1" applyFill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7" fontId="6" fillId="33" borderId="11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7" fontId="6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center"/>
    </xf>
    <xf numFmtId="187" fontId="6" fillId="33" borderId="16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6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vertical="top" wrapText="1"/>
    </xf>
    <xf numFmtId="0" fontId="0" fillId="33" borderId="14" xfId="0" applyFill="1" applyBorder="1" applyAlignment="1">
      <alignment horizontal="center" vertical="top"/>
    </xf>
    <xf numFmtId="0" fontId="6" fillId="33" borderId="11" xfId="0" applyFont="1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7" fontId="6" fillId="33" borderId="11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7"/>
  <sheetViews>
    <sheetView tabSelected="1" zoomScale="90" zoomScaleNormal="90" zoomScalePageLayoutView="0" workbookViewId="0" topLeftCell="A181">
      <selection activeCell="J164" sqref="J164:J190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13.00390625" style="1" customWidth="1"/>
    <col min="4" max="4" width="14.28125" style="3" customWidth="1"/>
    <col min="5" max="5" width="15.7109375" style="3" customWidth="1"/>
    <col min="6" max="6" width="11.57421875" style="3" customWidth="1"/>
    <col min="7" max="7" width="13.8515625" style="3" customWidth="1"/>
    <col min="8" max="8" width="16.140625" style="3" customWidth="1"/>
    <col min="9" max="9" width="13.7109375" style="4" customWidth="1"/>
    <col min="10" max="10" width="18.7109375" style="1" customWidth="1"/>
    <col min="11" max="16384" width="9.140625" style="1" customWidth="1"/>
  </cols>
  <sheetData>
    <row r="1" spans="1:10" s="3" customFormat="1" ht="66" customHeight="1">
      <c r="A1" s="126" t="s">
        <v>54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3" customFormat="1" ht="18.75">
      <c r="A2" s="128" t="s">
        <v>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3" customFormat="1" ht="33" customHeight="1">
      <c r="A3" s="129" t="s">
        <v>125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10" customFormat="1" ht="30" customHeight="1">
      <c r="A4" s="130" t="s">
        <v>0</v>
      </c>
      <c r="B4" s="131" t="s">
        <v>1</v>
      </c>
      <c r="C4" s="131"/>
      <c r="D4" s="130" t="s">
        <v>6</v>
      </c>
      <c r="E4" s="130" t="s">
        <v>46</v>
      </c>
      <c r="F4" s="130"/>
      <c r="G4" s="130"/>
      <c r="H4" s="130"/>
      <c r="I4" s="130"/>
      <c r="J4" s="130" t="s">
        <v>47</v>
      </c>
    </row>
    <row r="5" spans="1:10" s="10" customFormat="1" ht="14.25">
      <c r="A5" s="130"/>
      <c r="B5" s="132"/>
      <c r="C5" s="72"/>
      <c r="D5" s="130"/>
      <c r="E5" s="11" t="s">
        <v>2</v>
      </c>
      <c r="F5" s="134" t="s">
        <v>3</v>
      </c>
      <c r="G5" s="134"/>
      <c r="H5" s="134"/>
      <c r="I5" s="134"/>
      <c r="J5" s="130"/>
    </row>
    <row r="6" spans="1:10" s="10" customFormat="1" ht="42.75">
      <c r="A6" s="130"/>
      <c r="B6" s="133"/>
      <c r="C6" s="82"/>
      <c r="D6" s="130"/>
      <c r="E6" s="12"/>
      <c r="F6" s="9" t="s">
        <v>26</v>
      </c>
      <c r="G6" s="9" t="s">
        <v>4</v>
      </c>
      <c r="H6" s="9" t="s">
        <v>5</v>
      </c>
      <c r="I6" s="13" t="s">
        <v>21</v>
      </c>
      <c r="J6" s="130"/>
    </row>
    <row r="7" spans="1:10" s="17" customFormat="1" ht="12">
      <c r="A7" s="14">
        <v>1</v>
      </c>
      <c r="B7" s="15">
        <v>2</v>
      </c>
      <c r="C7" s="15"/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6">
        <v>8</v>
      </c>
      <c r="J7" s="15">
        <v>9</v>
      </c>
    </row>
    <row r="8" spans="1:10" s="17" customFormat="1" ht="12">
      <c r="A8" s="14"/>
      <c r="B8" s="121" t="s">
        <v>9</v>
      </c>
      <c r="C8" s="122"/>
      <c r="D8" s="124"/>
      <c r="E8" s="124"/>
      <c r="F8" s="124"/>
      <c r="G8" s="124"/>
      <c r="H8" s="124"/>
      <c r="I8" s="124"/>
      <c r="J8" s="125"/>
    </row>
    <row r="9" spans="1:10" s="6" customFormat="1" ht="16.5" customHeight="1">
      <c r="A9" s="99">
        <v>1</v>
      </c>
      <c r="B9" s="93" t="s">
        <v>30</v>
      </c>
      <c r="C9" s="96"/>
      <c r="D9" s="19">
        <v>2019</v>
      </c>
      <c r="E9" s="20">
        <v>129</v>
      </c>
      <c r="F9" s="20">
        <v>0</v>
      </c>
      <c r="G9" s="20">
        <v>0</v>
      </c>
      <c r="H9" s="20">
        <v>94.44</v>
      </c>
      <c r="I9" s="20">
        <v>34.56</v>
      </c>
      <c r="J9" s="93" t="s">
        <v>29</v>
      </c>
    </row>
    <row r="10" spans="1:10" s="6" customFormat="1" ht="18.75" customHeight="1">
      <c r="A10" s="72"/>
      <c r="B10" s="98"/>
      <c r="C10" s="98"/>
      <c r="D10" s="19">
        <v>2020</v>
      </c>
      <c r="E10" s="20">
        <v>281.99</v>
      </c>
      <c r="F10" s="20">
        <v>0</v>
      </c>
      <c r="G10" s="20">
        <v>0</v>
      </c>
      <c r="H10" s="20">
        <v>281.99</v>
      </c>
      <c r="I10" s="20">
        <v>0</v>
      </c>
      <c r="J10" s="98"/>
    </row>
    <row r="11" spans="1:10" s="6" customFormat="1" ht="18" customHeight="1">
      <c r="A11" s="72"/>
      <c r="B11" s="98"/>
      <c r="C11" s="98"/>
      <c r="D11" s="19">
        <v>2021</v>
      </c>
      <c r="E11" s="20">
        <f>H11</f>
        <v>58.4</v>
      </c>
      <c r="F11" s="20">
        <v>0</v>
      </c>
      <c r="G11" s="20">
        <v>0</v>
      </c>
      <c r="H11" s="20">
        <v>58.4</v>
      </c>
      <c r="I11" s="20">
        <v>0</v>
      </c>
      <c r="J11" s="98"/>
    </row>
    <row r="12" spans="1:10" s="6" customFormat="1" ht="18" customHeight="1">
      <c r="A12" s="72"/>
      <c r="B12" s="98"/>
      <c r="C12" s="98"/>
      <c r="D12" s="19">
        <v>2022</v>
      </c>
      <c r="E12" s="20">
        <f>H12</f>
        <v>58.2</v>
      </c>
      <c r="F12" s="20">
        <v>0</v>
      </c>
      <c r="G12" s="20">
        <v>0</v>
      </c>
      <c r="H12" s="20">
        <v>58.2</v>
      </c>
      <c r="I12" s="20">
        <v>0</v>
      </c>
      <c r="J12" s="98"/>
    </row>
    <row r="13" spans="1:10" s="6" customFormat="1" ht="18" customHeight="1">
      <c r="A13" s="72"/>
      <c r="B13" s="98"/>
      <c r="C13" s="98"/>
      <c r="D13" s="19">
        <v>2023</v>
      </c>
      <c r="E13" s="20">
        <f>H13</f>
        <v>58</v>
      </c>
      <c r="F13" s="20">
        <v>0</v>
      </c>
      <c r="G13" s="20">
        <v>0</v>
      </c>
      <c r="H13" s="20">
        <v>58</v>
      </c>
      <c r="I13" s="20">
        <v>0</v>
      </c>
      <c r="J13" s="98"/>
    </row>
    <row r="14" spans="1:10" s="6" customFormat="1" ht="18" customHeight="1">
      <c r="A14" s="72"/>
      <c r="B14" s="98"/>
      <c r="C14" s="98"/>
      <c r="D14" s="19">
        <v>2024</v>
      </c>
      <c r="E14" s="20">
        <f>H14</f>
        <v>57.5</v>
      </c>
      <c r="F14" s="20">
        <v>0</v>
      </c>
      <c r="G14" s="20">
        <v>0</v>
      </c>
      <c r="H14" s="20">
        <v>57.5</v>
      </c>
      <c r="I14" s="20">
        <v>0</v>
      </c>
      <c r="J14" s="98"/>
    </row>
    <row r="15" spans="1:10" s="6" customFormat="1" ht="21" customHeight="1">
      <c r="A15" s="99">
        <v>2</v>
      </c>
      <c r="B15" s="93" t="s">
        <v>22</v>
      </c>
      <c r="C15" s="96"/>
      <c r="D15" s="7">
        <v>2019</v>
      </c>
      <c r="E15" s="20">
        <v>2.1</v>
      </c>
      <c r="F15" s="20">
        <v>0</v>
      </c>
      <c r="G15" s="20">
        <v>0</v>
      </c>
      <c r="H15" s="20">
        <v>2.1</v>
      </c>
      <c r="I15" s="20">
        <v>0</v>
      </c>
      <c r="J15" s="77" t="s">
        <v>29</v>
      </c>
    </row>
    <row r="16" spans="1:10" s="6" customFormat="1" ht="13.5" customHeight="1">
      <c r="A16" s="72"/>
      <c r="B16" s="98"/>
      <c r="C16" s="98"/>
      <c r="D16" s="7">
        <v>2020</v>
      </c>
      <c r="E16" s="20">
        <v>2.2</v>
      </c>
      <c r="F16" s="20">
        <v>0</v>
      </c>
      <c r="G16" s="20">
        <v>0</v>
      </c>
      <c r="H16" s="20">
        <v>2.2</v>
      </c>
      <c r="I16" s="20">
        <v>0</v>
      </c>
      <c r="J16" s="79"/>
    </row>
    <row r="17" spans="1:10" s="6" customFormat="1" ht="21" customHeight="1">
      <c r="A17" s="72"/>
      <c r="B17" s="98"/>
      <c r="C17" s="98"/>
      <c r="D17" s="7">
        <v>2021</v>
      </c>
      <c r="E17" s="20">
        <v>2.2</v>
      </c>
      <c r="F17" s="20">
        <v>0</v>
      </c>
      <c r="G17" s="20">
        <v>0</v>
      </c>
      <c r="H17" s="20">
        <v>2.2</v>
      </c>
      <c r="I17" s="20">
        <v>0</v>
      </c>
      <c r="J17" s="79"/>
    </row>
    <row r="18" spans="1:10" s="6" customFormat="1" ht="21" customHeight="1">
      <c r="A18" s="72"/>
      <c r="B18" s="98"/>
      <c r="C18" s="98"/>
      <c r="D18" s="7">
        <v>2022</v>
      </c>
      <c r="E18" s="20">
        <v>2.2</v>
      </c>
      <c r="F18" s="20">
        <v>0</v>
      </c>
      <c r="G18" s="20">
        <v>0</v>
      </c>
      <c r="H18" s="20">
        <v>2.2</v>
      </c>
      <c r="I18" s="20">
        <v>0</v>
      </c>
      <c r="J18" s="79"/>
    </row>
    <row r="19" spans="1:10" s="6" customFormat="1" ht="21" customHeight="1">
      <c r="A19" s="72"/>
      <c r="B19" s="98"/>
      <c r="C19" s="98"/>
      <c r="D19" s="7">
        <v>2023</v>
      </c>
      <c r="E19" s="20">
        <v>2.2</v>
      </c>
      <c r="F19" s="20">
        <v>0</v>
      </c>
      <c r="G19" s="20">
        <v>0</v>
      </c>
      <c r="H19" s="20">
        <v>2.2</v>
      </c>
      <c r="I19" s="20">
        <v>0</v>
      </c>
      <c r="J19" s="79"/>
    </row>
    <row r="20" spans="1:10" s="6" customFormat="1" ht="21" customHeight="1">
      <c r="A20" s="72"/>
      <c r="B20" s="98"/>
      <c r="C20" s="98"/>
      <c r="D20" s="7">
        <v>2024</v>
      </c>
      <c r="E20" s="20">
        <v>2.2</v>
      </c>
      <c r="F20" s="20">
        <v>0</v>
      </c>
      <c r="G20" s="20">
        <v>0</v>
      </c>
      <c r="H20" s="20">
        <v>2.2</v>
      </c>
      <c r="I20" s="20">
        <v>0</v>
      </c>
      <c r="J20" s="79"/>
    </row>
    <row r="21" spans="1:10" s="6" customFormat="1" ht="19.5" customHeight="1">
      <c r="A21" s="99">
        <v>3</v>
      </c>
      <c r="B21" s="93" t="s">
        <v>55</v>
      </c>
      <c r="C21" s="96"/>
      <c r="D21" s="7">
        <v>2019</v>
      </c>
      <c r="E21" s="20">
        <v>10</v>
      </c>
      <c r="F21" s="20">
        <v>0</v>
      </c>
      <c r="G21" s="20">
        <v>0</v>
      </c>
      <c r="H21" s="20">
        <v>10</v>
      </c>
      <c r="I21" s="20">
        <v>0</v>
      </c>
      <c r="J21" s="77" t="s">
        <v>29</v>
      </c>
    </row>
    <row r="22" spans="1:10" s="6" customFormat="1" ht="18.75" customHeight="1">
      <c r="A22" s="101"/>
      <c r="B22" s="94"/>
      <c r="C22" s="98"/>
      <c r="D22" s="7">
        <v>2020</v>
      </c>
      <c r="E22" s="20">
        <f>H22</f>
        <v>10</v>
      </c>
      <c r="F22" s="20">
        <v>0</v>
      </c>
      <c r="G22" s="20">
        <v>0</v>
      </c>
      <c r="H22" s="20">
        <v>10</v>
      </c>
      <c r="I22" s="20">
        <v>0</v>
      </c>
      <c r="J22" s="78"/>
    </row>
    <row r="23" spans="1:10" s="6" customFormat="1" ht="21" customHeight="1">
      <c r="A23" s="101"/>
      <c r="B23" s="94"/>
      <c r="C23" s="98"/>
      <c r="D23" s="7">
        <v>2021</v>
      </c>
      <c r="E23" s="20">
        <f>H23</f>
        <v>10</v>
      </c>
      <c r="F23" s="20">
        <v>0</v>
      </c>
      <c r="G23" s="20">
        <v>0</v>
      </c>
      <c r="H23" s="20">
        <v>10</v>
      </c>
      <c r="I23" s="20">
        <v>0</v>
      </c>
      <c r="J23" s="78"/>
    </row>
    <row r="24" spans="1:10" s="6" customFormat="1" ht="18" customHeight="1">
      <c r="A24" s="101"/>
      <c r="B24" s="94"/>
      <c r="C24" s="98"/>
      <c r="D24" s="7">
        <v>2022</v>
      </c>
      <c r="E24" s="20">
        <f>H24</f>
        <v>10</v>
      </c>
      <c r="F24" s="20">
        <v>0</v>
      </c>
      <c r="G24" s="20">
        <v>0</v>
      </c>
      <c r="H24" s="20">
        <v>10</v>
      </c>
      <c r="I24" s="20">
        <v>0</v>
      </c>
      <c r="J24" s="78"/>
    </row>
    <row r="25" spans="1:10" s="6" customFormat="1" ht="18" customHeight="1">
      <c r="A25" s="101"/>
      <c r="B25" s="94"/>
      <c r="C25" s="98"/>
      <c r="D25" s="7">
        <v>2023</v>
      </c>
      <c r="E25" s="20">
        <f>H25</f>
        <v>10</v>
      </c>
      <c r="F25" s="20">
        <v>0</v>
      </c>
      <c r="G25" s="20">
        <v>0</v>
      </c>
      <c r="H25" s="20">
        <v>10</v>
      </c>
      <c r="I25" s="20">
        <v>0</v>
      </c>
      <c r="J25" s="78"/>
    </row>
    <row r="26" spans="1:10" s="6" customFormat="1" ht="18" customHeight="1">
      <c r="A26" s="82"/>
      <c r="B26" s="95"/>
      <c r="C26" s="95"/>
      <c r="D26" s="7">
        <v>2024</v>
      </c>
      <c r="E26" s="20">
        <f>H26</f>
        <v>10</v>
      </c>
      <c r="F26" s="20">
        <v>0</v>
      </c>
      <c r="G26" s="20">
        <v>0</v>
      </c>
      <c r="H26" s="20">
        <v>10</v>
      </c>
      <c r="I26" s="20">
        <v>0</v>
      </c>
      <c r="J26" s="80"/>
    </row>
    <row r="27" spans="1:10" s="6" customFormat="1" ht="18" customHeight="1">
      <c r="A27" s="99">
        <v>4</v>
      </c>
      <c r="B27" s="77" t="s">
        <v>56</v>
      </c>
      <c r="C27" s="21"/>
      <c r="D27" s="7">
        <v>2019</v>
      </c>
      <c r="E27" s="20">
        <v>1</v>
      </c>
      <c r="F27" s="20">
        <v>0</v>
      </c>
      <c r="G27" s="20">
        <v>0</v>
      </c>
      <c r="H27" s="20">
        <v>1</v>
      </c>
      <c r="I27" s="20">
        <v>0</v>
      </c>
      <c r="J27" s="77" t="s">
        <v>29</v>
      </c>
    </row>
    <row r="28" spans="1:10" s="6" customFormat="1" ht="15" customHeight="1">
      <c r="A28" s="101"/>
      <c r="B28" s="78"/>
      <c r="C28" s="21"/>
      <c r="D28" s="7">
        <v>2020</v>
      </c>
      <c r="E28" s="20">
        <f>H28</f>
        <v>1</v>
      </c>
      <c r="F28" s="20">
        <v>0</v>
      </c>
      <c r="G28" s="20">
        <v>0</v>
      </c>
      <c r="H28" s="20">
        <v>1</v>
      </c>
      <c r="I28" s="20">
        <v>0</v>
      </c>
      <c r="J28" s="78"/>
    </row>
    <row r="29" spans="1:10" s="6" customFormat="1" ht="16.5" customHeight="1">
      <c r="A29" s="101"/>
      <c r="B29" s="78"/>
      <c r="C29" s="21"/>
      <c r="D29" s="7">
        <v>2021</v>
      </c>
      <c r="E29" s="20">
        <f>H29</f>
        <v>1</v>
      </c>
      <c r="F29" s="20">
        <v>0</v>
      </c>
      <c r="G29" s="20">
        <v>0</v>
      </c>
      <c r="H29" s="20">
        <v>1</v>
      </c>
      <c r="I29" s="20">
        <v>0</v>
      </c>
      <c r="J29" s="78"/>
    </row>
    <row r="30" spans="1:10" s="6" customFormat="1" ht="15.75" customHeight="1">
      <c r="A30" s="101"/>
      <c r="B30" s="78"/>
      <c r="C30" s="21"/>
      <c r="D30" s="7">
        <v>2022</v>
      </c>
      <c r="E30" s="20">
        <f>H30</f>
        <v>1</v>
      </c>
      <c r="F30" s="20">
        <v>0</v>
      </c>
      <c r="G30" s="20">
        <v>0</v>
      </c>
      <c r="H30" s="20">
        <v>1</v>
      </c>
      <c r="I30" s="20">
        <v>0</v>
      </c>
      <c r="J30" s="78"/>
    </row>
    <row r="31" spans="1:10" s="6" customFormat="1" ht="15.75" customHeight="1">
      <c r="A31" s="101"/>
      <c r="B31" s="78"/>
      <c r="C31" s="21"/>
      <c r="D31" s="7">
        <v>2023</v>
      </c>
      <c r="E31" s="20">
        <f>H31</f>
        <v>1</v>
      </c>
      <c r="F31" s="20">
        <v>0</v>
      </c>
      <c r="G31" s="20">
        <v>0</v>
      </c>
      <c r="H31" s="20">
        <v>1</v>
      </c>
      <c r="I31" s="20">
        <v>0</v>
      </c>
      <c r="J31" s="78"/>
    </row>
    <row r="32" spans="1:10" s="6" customFormat="1" ht="15.75" customHeight="1">
      <c r="A32" s="82"/>
      <c r="B32" s="80"/>
      <c r="C32" s="21"/>
      <c r="D32" s="7">
        <v>2024</v>
      </c>
      <c r="E32" s="20">
        <f>H32</f>
        <v>1</v>
      </c>
      <c r="F32" s="20">
        <v>0</v>
      </c>
      <c r="G32" s="20">
        <v>0</v>
      </c>
      <c r="H32" s="20">
        <v>1</v>
      </c>
      <c r="I32" s="20">
        <v>0</v>
      </c>
      <c r="J32" s="80"/>
    </row>
    <row r="33" spans="1:10" s="6" customFormat="1" ht="15">
      <c r="A33" s="7"/>
      <c r="B33" s="22" t="s">
        <v>19</v>
      </c>
      <c r="C33" s="21"/>
      <c r="D33" s="7"/>
      <c r="E33" s="23">
        <f>SUM(E9:E32)</f>
        <v>722.1900000000003</v>
      </c>
      <c r="F33" s="23">
        <v>0</v>
      </c>
      <c r="G33" s="23">
        <v>0</v>
      </c>
      <c r="H33" s="23">
        <f>SUM(H9:H32)</f>
        <v>687.6300000000002</v>
      </c>
      <c r="I33" s="23">
        <v>34.56</v>
      </c>
      <c r="J33" s="105"/>
    </row>
    <row r="34" spans="1:10" s="6" customFormat="1" ht="15">
      <c r="A34" s="99"/>
      <c r="B34" s="100" t="s">
        <v>48</v>
      </c>
      <c r="C34" s="96"/>
      <c r="D34" s="7">
        <v>2019</v>
      </c>
      <c r="E34" s="23">
        <f>E9+E15+E21+E27</f>
        <v>142.1</v>
      </c>
      <c r="F34" s="23">
        <v>0</v>
      </c>
      <c r="G34" s="23">
        <v>0</v>
      </c>
      <c r="H34" s="23">
        <f>H9+H15+H21+H27</f>
        <v>107.53999999999999</v>
      </c>
      <c r="I34" s="23">
        <v>34.56</v>
      </c>
      <c r="J34" s="106"/>
    </row>
    <row r="35" spans="1:10" s="6" customFormat="1" ht="15">
      <c r="A35" s="72"/>
      <c r="B35" s="98"/>
      <c r="C35" s="98"/>
      <c r="D35" s="7">
        <v>2020</v>
      </c>
      <c r="E35" s="23">
        <f>E10+E16+E22+E28</f>
        <v>295.19</v>
      </c>
      <c r="F35" s="23">
        <v>0</v>
      </c>
      <c r="G35" s="23">
        <v>0</v>
      </c>
      <c r="H35" s="23">
        <f>H10+H16+H26+H32</f>
        <v>295.19</v>
      </c>
      <c r="I35" s="23">
        <f>SUM(I10:I26)</f>
        <v>0</v>
      </c>
      <c r="J35" s="106"/>
    </row>
    <row r="36" spans="1:10" s="6" customFormat="1" ht="15">
      <c r="A36" s="72"/>
      <c r="B36" s="98"/>
      <c r="C36" s="98"/>
      <c r="D36" s="7">
        <v>2021</v>
      </c>
      <c r="E36" s="23">
        <f>H36</f>
        <v>71.6</v>
      </c>
      <c r="F36" s="23">
        <v>0</v>
      </c>
      <c r="G36" s="23">
        <v>0</v>
      </c>
      <c r="H36" s="23">
        <f>H11+H17+H23+H29</f>
        <v>71.6</v>
      </c>
      <c r="I36" s="23">
        <f>SUM(I14:I27)</f>
        <v>0</v>
      </c>
      <c r="J36" s="106"/>
    </row>
    <row r="37" spans="1:10" s="6" customFormat="1" ht="15">
      <c r="A37" s="72"/>
      <c r="B37" s="98"/>
      <c r="C37" s="98"/>
      <c r="D37" s="7">
        <v>2022</v>
      </c>
      <c r="E37" s="23">
        <f>H37</f>
        <v>71.4</v>
      </c>
      <c r="F37" s="23">
        <v>0</v>
      </c>
      <c r="G37" s="23">
        <v>0</v>
      </c>
      <c r="H37" s="23">
        <f>H12+H18+H24+H30</f>
        <v>71.4</v>
      </c>
      <c r="I37" s="23">
        <f>SUM(I14:I27)</f>
        <v>0</v>
      </c>
      <c r="J37" s="106"/>
    </row>
    <row r="38" spans="1:10" s="6" customFormat="1" ht="15">
      <c r="A38" s="72"/>
      <c r="B38" s="98"/>
      <c r="C38" s="98"/>
      <c r="D38" s="7">
        <v>2023</v>
      </c>
      <c r="E38" s="23">
        <f>H38</f>
        <v>71.2</v>
      </c>
      <c r="F38" s="23">
        <v>0</v>
      </c>
      <c r="G38" s="23">
        <v>0</v>
      </c>
      <c r="H38" s="23">
        <f>H13+H19+H25+H31</f>
        <v>71.2</v>
      </c>
      <c r="I38" s="23">
        <f>SUM(I14:I27)</f>
        <v>0</v>
      </c>
      <c r="J38" s="106"/>
    </row>
    <row r="39" spans="1:10" s="6" customFormat="1" ht="15">
      <c r="A39" s="72"/>
      <c r="B39" s="98"/>
      <c r="C39" s="98"/>
      <c r="D39" s="7">
        <v>2024</v>
      </c>
      <c r="E39" s="23">
        <f>H39</f>
        <v>70.7</v>
      </c>
      <c r="F39" s="23">
        <v>0</v>
      </c>
      <c r="G39" s="23">
        <v>0</v>
      </c>
      <c r="H39" s="23">
        <f>H14+H20+H26+H32</f>
        <v>70.7</v>
      </c>
      <c r="I39" s="23">
        <f>SUM(I14:I27)</f>
        <v>0</v>
      </c>
      <c r="J39" s="106"/>
    </row>
    <row r="40" spans="1:10" s="17" customFormat="1" ht="12">
      <c r="A40" s="14"/>
      <c r="B40" s="121" t="s">
        <v>10</v>
      </c>
      <c r="C40" s="122"/>
      <c r="D40" s="124"/>
      <c r="E40" s="124"/>
      <c r="F40" s="124"/>
      <c r="G40" s="124"/>
      <c r="H40" s="124"/>
      <c r="I40" s="124"/>
      <c r="J40" s="125"/>
    </row>
    <row r="41" spans="1:10" s="17" customFormat="1" ht="15">
      <c r="A41" s="71">
        <v>1</v>
      </c>
      <c r="B41" s="102" t="s">
        <v>88</v>
      </c>
      <c r="C41" s="68"/>
      <c r="D41" s="7">
        <v>2019</v>
      </c>
      <c r="E41" s="8">
        <f>H41+G41</f>
        <v>3783.0971799999998</v>
      </c>
      <c r="F41" s="8">
        <v>0</v>
      </c>
      <c r="G41" s="8">
        <v>2500</v>
      </c>
      <c r="H41" s="8">
        <v>1283.09718</v>
      </c>
      <c r="I41" s="8">
        <v>0</v>
      </c>
      <c r="J41" s="77" t="s">
        <v>29</v>
      </c>
    </row>
    <row r="42" spans="1:10" s="17" customFormat="1" ht="15">
      <c r="A42" s="72"/>
      <c r="B42" s="103"/>
      <c r="C42" s="91"/>
      <c r="D42" s="7">
        <v>2020</v>
      </c>
      <c r="E42" s="8">
        <f>F42+G42+H42+I42</f>
        <v>1240.29082</v>
      </c>
      <c r="F42" s="8">
        <v>0</v>
      </c>
      <c r="G42" s="8">
        <v>0</v>
      </c>
      <c r="H42" s="8">
        <v>1240.29082</v>
      </c>
      <c r="I42" s="8">
        <v>0</v>
      </c>
      <c r="J42" s="79"/>
    </row>
    <row r="43" spans="1:10" s="17" customFormat="1" ht="15">
      <c r="A43" s="72"/>
      <c r="B43" s="103"/>
      <c r="C43" s="91"/>
      <c r="D43" s="7">
        <v>2021</v>
      </c>
      <c r="E43" s="8">
        <f>F43+G43+H43+I43</f>
        <v>4333.14322</v>
      </c>
      <c r="F43" s="8">
        <v>0</v>
      </c>
      <c r="G43" s="8">
        <v>2500</v>
      </c>
      <c r="H43" s="8">
        <v>1833.14322</v>
      </c>
      <c r="I43" s="8">
        <v>0</v>
      </c>
      <c r="J43" s="79"/>
    </row>
    <row r="44" spans="1:10" s="17" customFormat="1" ht="15">
      <c r="A44" s="72"/>
      <c r="B44" s="103"/>
      <c r="C44" s="91"/>
      <c r="D44" s="7">
        <v>2022</v>
      </c>
      <c r="E44" s="8">
        <f>F44+G44+H44+I44</f>
        <v>1470.4</v>
      </c>
      <c r="F44" s="8">
        <v>0</v>
      </c>
      <c r="G44" s="8">
        <v>0</v>
      </c>
      <c r="H44" s="8">
        <v>1470.4</v>
      </c>
      <c r="I44" s="8">
        <v>0</v>
      </c>
      <c r="J44" s="79"/>
    </row>
    <row r="45" spans="1:10" s="17" customFormat="1" ht="15">
      <c r="A45" s="72"/>
      <c r="B45" s="103"/>
      <c r="C45" s="91"/>
      <c r="D45" s="7">
        <v>2023</v>
      </c>
      <c r="E45" s="8">
        <f>F45+G45+H45+I45</f>
        <v>1470.4</v>
      </c>
      <c r="F45" s="8">
        <v>0</v>
      </c>
      <c r="G45" s="8">
        <v>0</v>
      </c>
      <c r="H45" s="8">
        <v>1470.4</v>
      </c>
      <c r="I45" s="8">
        <v>0</v>
      </c>
      <c r="J45" s="79"/>
    </row>
    <row r="46" spans="1:10" s="17" customFormat="1" ht="15">
      <c r="A46" s="72"/>
      <c r="B46" s="103"/>
      <c r="C46" s="91"/>
      <c r="D46" s="7">
        <v>2024</v>
      </c>
      <c r="E46" s="8">
        <f>F46+G46+H46+I46</f>
        <v>1165.4</v>
      </c>
      <c r="F46" s="8">
        <v>0</v>
      </c>
      <c r="G46" s="8">
        <v>0</v>
      </c>
      <c r="H46" s="8">
        <v>1165.4</v>
      </c>
      <c r="I46" s="8">
        <v>0</v>
      </c>
      <c r="J46" s="79"/>
    </row>
    <row r="47" spans="1:10" s="6" customFormat="1" ht="85.5" customHeight="1">
      <c r="A47" s="73" t="s">
        <v>76</v>
      </c>
      <c r="B47" s="24" t="s">
        <v>89</v>
      </c>
      <c r="C47" s="96" t="s">
        <v>82</v>
      </c>
      <c r="D47" s="7">
        <v>2021</v>
      </c>
      <c r="E47" s="25">
        <f>I47+H47+G47+F47</f>
        <v>2840.91</v>
      </c>
      <c r="F47" s="5">
        <v>0</v>
      </c>
      <c r="G47" s="5">
        <v>2500</v>
      </c>
      <c r="H47" s="5">
        <v>340.91</v>
      </c>
      <c r="I47" s="5">
        <v>0</v>
      </c>
      <c r="J47" s="106"/>
    </row>
    <row r="48" spans="1:10" s="6" customFormat="1" ht="13.5" customHeight="1">
      <c r="A48" s="72"/>
      <c r="B48" s="26"/>
      <c r="C48" s="98"/>
      <c r="D48" s="7">
        <v>2022</v>
      </c>
      <c r="E48" s="25">
        <f>I48+H48+G48+F48</f>
        <v>349.8</v>
      </c>
      <c r="F48" s="5">
        <v>0</v>
      </c>
      <c r="G48" s="5">
        <v>0</v>
      </c>
      <c r="H48" s="5">
        <v>349.8</v>
      </c>
      <c r="I48" s="5">
        <v>0</v>
      </c>
      <c r="J48" s="106"/>
    </row>
    <row r="49" spans="1:10" s="6" customFormat="1" ht="13.5" customHeight="1">
      <c r="A49" s="82"/>
      <c r="B49" s="26"/>
      <c r="C49" s="95"/>
      <c r="D49" s="7">
        <v>2023</v>
      </c>
      <c r="E49" s="25">
        <f>I49+H49+G49+F49</f>
        <v>349.8</v>
      </c>
      <c r="F49" s="5">
        <v>0</v>
      </c>
      <c r="G49" s="5">
        <v>0</v>
      </c>
      <c r="H49" s="5">
        <v>349.8</v>
      </c>
      <c r="I49" s="5">
        <v>0</v>
      </c>
      <c r="J49" s="112"/>
    </row>
    <row r="50" spans="1:10" s="6" customFormat="1" ht="17.25" customHeight="1">
      <c r="A50" s="99">
        <v>2</v>
      </c>
      <c r="B50" s="93" t="s">
        <v>74</v>
      </c>
      <c r="C50" s="96"/>
      <c r="D50" s="7">
        <v>2019</v>
      </c>
      <c r="E50" s="25">
        <f aca="true" t="shared" si="0" ref="E50:E62">I50+H50+G50+F50</f>
        <v>1848.9992</v>
      </c>
      <c r="F50" s="5">
        <v>0</v>
      </c>
      <c r="G50" s="5">
        <v>900.5</v>
      </c>
      <c r="H50" s="5">
        <v>948.4992</v>
      </c>
      <c r="I50" s="5">
        <v>0</v>
      </c>
      <c r="J50" s="77" t="s">
        <v>29</v>
      </c>
    </row>
    <row r="51" spans="1:10" s="6" customFormat="1" ht="16.5" customHeight="1">
      <c r="A51" s="72"/>
      <c r="B51" s="98"/>
      <c r="C51" s="98"/>
      <c r="D51" s="7">
        <v>2020</v>
      </c>
      <c r="E51" s="25">
        <f t="shared" si="0"/>
        <v>6265.7013</v>
      </c>
      <c r="F51" s="5">
        <v>0</v>
      </c>
      <c r="G51" s="5">
        <f>G56+G57+G61</f>
        <v>4793.04205</v>
      </c>
      <c r="H51" s="5">
        <v>1472.65925</v>
      </c>
      <c r="I51" s="5">
        <v>0</v>
      </c>
      <c r="J51" s="79"/>
    </row>
    <row r="52" spans="1:10" s="6" customFormat="1" ht="13.5" customHeight="1">
      <c r="A52" s="72"/>
      <c r="B52" s="98"/>
      <c r="C52" s="98"/>
      <c r="D52" s="7">
        <v>2021</v>
      </c>
      <c r="E52" s="25">
        <f t="shared" si="0"/>
        <v>3295.4</v>
      </c>
      <c r="F52" s="5">
        <v>0</v>
      </c>
      <c r="G52" s="5">
        <v>1765.2</v>
      </c>
      <c r="H52" s="5">
        <v>1530.2</v>
      </c>
      <c r="I52" s="5">
        <v>0</v>
      </c>
      <c r="J52" s="79"/>
    </row>
    <row r="53" spans="1:10" s="6" customFormat="1" ht="13.5" customHeight="1">
      <c r="A53" s="72"/>
      <c r="B53" s="98"/>
      <c r="C53" s="98"/>
      <c r="D53" s="7">
        <v>2022</v>
      </c>
      <c r="E53" s="25">
        <f t="shared" si="0"/>
        <v>1570.3</v>
      </c>
      <c r="F53" s="5">
        <v>0</v>
      </c>
      <c r="G53" s="5">
        <v>0</v>
      </c>
      <c r="H53" s="5">
        <v>1570.3</v>
      </c>
      <c r="I53" s="5">
        <v>0</v>
      </c>
      <c r="J53" s="79"/>
    </row>
    <row r="54" spans="1:10" s="6" customFormat="1" ht="13.5" customHeight="1">
      <c r="A54" s="72"/>
      <c r="B54" s="98"/>
      <c r="C54" s="98"/>
      <c r="D54" s="7">
        <v>2023</v>
      </c>
      <c r="E54" s="25">
        <f t="shared" si="0"/>
        <v>1570.3</v>
      </c>
      <c r="F54" s="5">
        <v>0</v>
      </c>
      <c r="G54" s="5">
        <v>0</v>
      </c>
      <c r="H54" s="5">
        <v>1570.3</v>
      </c>
      <c r="I54" s="5">
        <v>0</v>
      </c>
      <c r="J54" s="79"/>
    </row>
    <row r="55" spans="1:10" s="6" customFormat="1" ht="13.5" customHeight="1">
      <c r="A55" s="72"/>
      <c r="B55" s="98"/>
      <c r="C55" s="98"/>
      <c r="D55" s="7">
        <v>2024</v>
      </c>
      <c r="E55" s="25">
        <f t="shared" si="0"/>
        <v>1486.1</v>
      </c>
      <c r="F55" s="5">
        <v>0</v>
      </c>
      <c r="G55" s="5">
        <v>0</v>
      </c>
      <c r="H55" s="5">
        <v>1486.1</v>
      </c>
      <c r="I55" s="5">
        <v>0</v>
      </c>
      <c r="J55" s="79"/>
    </row>
    <row r="56" spans="1:10" s="6" customFormat="1" ht="36" customHeight="1">
      <c r="A56" s="27" t="s">
        <v>60</v>
      </c>
      <c r="B56" s="24" t="s">
        <v>61</v>
      </c>
      <c r="C56" s="21" t="s">
        <v>82</v>
      </c>
      <c r="D56" s="7">
        <v>2020</v>
      </c>
      <c r="E56" s="25">
        <f t="shared" si="0"/>
        <v>1694</v>
      </c>
      <c r="F56" s="5">
        <v>0</v>
      </c>
      <c r="G56" s="5">
        <v>1598.11321</v>
      </c>
      <c r="H56" s="5">
        <v>95.88679</v>
      </c>
      <c r="I56" s="5">
        <v>0</v>
      </c>
      <c r="J56" s="106"/>
    </row>
    <row r="57" spans="1:10" s="6" customFormat="1" ht="36" customHeight="1">
      <c r="A57" s="73" t="s">
        <v>62</v>
      </c>
      <c r="B57" s="93" t="s">
        <v>63</v>
      </c>
      <c r="C57" s="96" t="s">
        <v>81</v>
      </c>
      <c r="D57" s="7">
        <v>2020</v>
      </c>
      <c r="E57" s="25">
        <f>I57+H57+G57+F57</f>
        <v>3564.42</v>
      </c>
      <c r="F57" s="5">
        <v>0</v>
      </c>
      <c r="G57" s="5">
        <v>2816.2</v>
      </c>
      <c r="H57" s="5">
        <v>748.22</v>
      </c>
      <c r="I57" s="5">
        <v>0</v>
      </c>
      <c r="J57" s="106"/>
    </row>
    <row r="58" spans="1:10" s="6" customFormat="1" ht="36" customHeight="1">
      <c r="A58" s="92"/>
      <c r="B58" s="94"/>
      <c r="C58" s="97"/>
      <c r="D58" s="7">
        <v>2021</v>
      </c>
      <c r="E58" s="25">
        <f>I58+H58+G58+F58</f>
        <v>2005.90909</v>
      </c>
      <c r="F58" s="5">
        <v>0</v>
      </c>
      <c r="G58" s="5">
        <v>1765.2</v>
      </c>
      <c r="H58" s="5">
        <v>240.70909</v>
      </c>
      <c r="I58" s="5">
        <v>0</v>
      </c>
      <c r="J58" s="106"/>
    </row>
    <row r="59" spans="1:10" s="6" customFormat="1" ht="36" customHeight="1">
      <c r="A59" s="92"/>
      <c r="B59" s="94"/>
      <c r="C59" s="97"/>
      <c r="D59" s="7">
        <v>2022</v>
      </c>
      <c r="E59" s="25">
        <f>I59+H59+G59+F59</f>
        <v>222.6</v>
      </c>
      <c r="F59" s="5">
        <v>0</v>
      </c>
      <c r="G59" s="5">
        <v>0</v>
      </c>
      <c r="H59" s="5">
        <v>222.6</v>
      </c>
      <c r="I59" s="5">
        <v>0</v>
      </c>
      <c r="J59" s="106"/>
    </row>
    <row r="60" spans="1:10" s="6" customFormat="1" ht="36" customHeight="1">
      <c r="A60" s="82"/>
      <c r="B60" s="95"/>
      <c r="C60" s="95"/>
      <c r="D60" s="7">
        <v>2023</v>
      </c>
      <c r="E60" s="25">
        <f>I60+H60+G60+F60</f>
        <v>222.6</v>
      </c>
      <c r="F60" s="5">
        <v>0</v>
      </c>
      <c r="G60" s="5">
        <v>0</v>
      </c>
      <c r="H60" s="5">
        <v>222.6</v>
      </c>
      <c r="I60" s="5">
        <v>0</v>
      </c>
      <c r="J60" s="106"/>
    </row>
    <row r="61" spans="1:10" s="6" customFormat="1" ht="36" customHeight="1">
      <c r="A61" s="27" t="s">
        <v>80</v>
      </c>
      <c r="B61" s="24" t="s">
        <v>79</v>
      </c>
      <c r="C61" s="21" t="s">
        <v>67</v>
      </c>
      <c r="D61" s="7">
        <v>2020</v>
      </c>
      <c r="E61" s="25">
        <f>I61+H61+G61+F61</f>
        <v>398.8</v>
      </c>
      <c r="F61" s="5">
        <v>0</v>
      </c>
      <c r="G61" s="5">
        <v>378.72884</v>
      </c>
      <c r="H61" s="5">
        <v>20.07116</v>
      </c>
      <c r="I61" s="5">
        <v>0</v>
      </c>
      <c r="J61" s="106"/>
    </row>
    <row r="62" spans="1:10" s="6" customFormat="1" ht="36" customHeight="1">
      <c r="A62" s="7">
        <v>3</v>
      </c>
      <c r="B62" s="24" t="s">
        <v>37</v>
      </c>
      <c r="C62" s="21"/>
      <c r="D62" s="7">
        <v>2019</v>
      </c>
      <c r="E62" s="25">
        <f t="shared" si="0"/>
        <v>154.648</v>
      </c>
      <c r="F62" s="5">
        <v>0</v>
      </c>
      <c r="G62" s="5">
        <v>0</v>
      </c>
      <c r="H62" s="5">
        <v>154.648</v>
      </c>
      <c r="I62" s="5">
        <v>0</v>
      </c>
      <c r="J62" s="28" t="s">
        <v>29</v>
      </c>
    </row>
    <row r="63" spans="1:10" s="6" customFormat="1" ht="21" customHeight="1">
      <c r="A63" s="7"/>
      <c r="B63" s="22" t="s">
        <v>19</v>
      </c>
      <c r="C63" s="21"/>
      <c r="D63" s="7"/>
      <c r="E63" s="23">
        <f>E64+E65+E66+E67+E68+E69</f>
        <v>29654.17972</v>
      </c>
      <c r="F63" s="23">
        <v>0</v>
      </c>
      <c r="G63" s="23">
        <f>G64+G65+G66+G67+G68+G69</f>
        <v>12458.74205</v>
      </c>
      <c r="H63" s="29">
        <f>H64+H65+H66+H67+H68+H69</f>
        <v>17195.43767</v>
      </c>
      <c r="I63" s="23">
        <v>0</v>
      </c>
      <c r="J63" s="105"/>
    </row>
    <row r="64" spans="1:10" s="6" customFormat="1" ht="15">
      <c r="A64" s="99"/>
      <c r="B64" s="100" t="s">
        <v>48</v>
      </c>
      <c r="C64" s="96"/>
      <c r="D64" s="7">
        <v>2019</v>
      </c>
      <c r="E64" s="23">
        <f>E41+E50+E62</f>
        <v>5786.74438</v>
      </c>
      <c r="F64" s="23">
        <v>0</v>
      </c>
      <c r="G64" s="23">
        <f>G41+G50</f>
        <v>3400.5</v>
      </c>
      <c r="H64" s="23">
        <f>H41+H50+H62</f>
        <v>2386.24438</v>
      </c>
      <c r="I64" s="23">
        <v>0</v>
      </c>
      <c r="J64" s="106"/>
    </row>
    <row r="65" spans="1:10" s="6" customFormat="1" ht="15">
      <c r="A65" s="72"/>
      <c r="B65" s="98"/>
      <c r="C65" s="98"/>
      <c r="D65" s="7">
        <v>2020</v>
      </c>
      <c r="E65" s="23">
        <f>E42+E51</f>
        <v>7505.99212</v>
      </c>
      <c r="F65" s="23">
        <v>0</v>
      </c>
      <c r="G65" s="23">
        <f>G51</f>
        <v>4793.04205</v>
      </c>
      <c r="H65" s="23">
        <f>H42+H51</f>
        <v>2712.95007</v>
      </c>
      <c r="I65" s="23">
        <v>0</v>
      </c>
      <c r="J65" s="106"/>
    </row>
    <row r="66" spans="1:10" s="6" customFormat="1" ht="15">
      <c r="A66" s="72"/>
      <c r="B66" s="98"/>
      <c r="C66" s="98"/>
      <c r="D66" s="7">
        <v>2021</v>
      </c>
      <c r="E66" s="23">
        <f>G66+H66</f>
        <v>7628.54322</v>
      </c>
      <c r="F66" s="23">
        <v>0</v>
      </c>
      <c r="G66" s="23">
        <f>G52+G43</f>
        <v>4265.2</v>
      </c>
      <c r="H66" s="23">
        <f>H43+H52</f>
        <v>3363.3432199999997</v>
      </c>
      <c r="I66" s="23">
        <v>0</v>
      </c>
      <c r="J66" s="106"/>
    </row>
    <row r="67" spans="1:10" s="6" customFormat="1" ht="15">
      <c r="A67" s="72"/>
      <c r="B67" s="98"/>
      <c r="C67" s="98"/>
      <c r="D67" s="7">
        <v>2022</v>
      </c>
      <c r="E67" s="23">
        <f>E44+E53</f>
        <v>3040.7</v>
      </c>
      <c r="F67" s="23">
        <v>0</v>
      </c>
      <c r="G67" s="23">
        <f>G53</f>
        <v>0</v>
      </c>
      <c r="H67" s="23">
        <f>H44+H53</f>
        <v>3040.7</v>
      </c>
      <c r="I67" s="23">
        <v>0</v>
      </c>
      <c r="J67" s="106"/>
    </row>
    <row r="68" spans="1:10" s="6" customFormat="1" ht="15">
      <c r="A68" s="72"/>
      <c r="B68" s="98"/>
      <c r="C68" s="98"/>
      <c r="D68" s="7">
        <v>2023</v>
      </c>
      <c r="E68" s="23">
        <f>E45+E54</f>
        <v>3040.7</v>
      </c>
      <c r="F68" s="23">
        <v>0</v>
      </c>
      <c r="G68" s="23">
        <f>G55</f>
        <v>0</v>
      </c>
      <c r="H68" s="23">
        <f>H45+H54</f>
        <v>3040.7</v>
      </c>
      <c r="I68" s="23">
        <v>0</v>
      </c>
      <c r="J68" s="106"/>
    </row>
    <row r="69" spans="1:10" s="6" customFormat="1" ht="15">
      <c r="A69" s="72"/>
      <c r="B69" s="98"/>
      <c r="C69" s="98"/>
      <c r="D69" s="7">
        <v>2024</v>
      </c>
      <c r="E69" s="23">
        <f>E46+E55</f>
        <v>2651.5</v>
      </c>
      <c r="F69" s="23">
        <v>0</v>
      </c>
      <c r="G69" s="23">
        <v>0</v>
      </c>
      <c r="H69" s="23">
        <f>H46+H55</f>
        <v>2651.5</v>
      </c>
      <c r="I69" s="23">
        <v>0</v>
      </c>
      <c r="J69" s="106"/>
    </row>
    <row r="70" spans="1:10" s="6" customFormat="1" ht="17.25" customHeight="1">
      <c r="A70" s="14"/>
      <c r="B70" s="121" t="s">
        <v>117</v>
      </c>
      <c r="C70" s="122"/>
      <c r="D70" s="124"/>
      <c r="E70" s="124"/>
      <c r="F70" s="124"/>
      <c r="G70" s="124"/>
      <c r="H70" s="124"/>
      <c r="I70" s="124"/>
      <c r="J70" s="125"/>
    </row>
    <row r="71" spans="1:10" s="6" customFormat="1" ht="18.75" customHeight="1">
      <c r="A71" s="71">
        <v>1</v>
      </c>
      <c r="B71" s="102" t="s">
        <v>20</v>
      </c>
      <c r="C71" s="68"/>
      <c r="D71" s="7">
        <v>2019</v>
      </c>
      <c r="E71" s="30">
        <f>H71+I71</f>
        <v>879.16725</v>
      </c>
      <c r="F71" s="8">
        <v>0</v>
      </c>
      <c r="G71" s="8">
        <v>0</v>
      </c>
      <c r="H71" s="8">
        <v>768.58301</v>
      </c>
      <c r="I71" s="8">
        <v>110.58424</v>
      </c>
      <c r="J71" s="77" t="s">
        <v>29</v>
      </c>
    </row>
    <row r="72" spans="1:10" s="6" customFormat="1" ht="17.25" customHeight="1">
      <c r="A72" s="72"/>
      <c r="B72" s="103"/>
      <c r="C72" s="91"/>
      <c r="D72" s="7">
        <v>2020</v>
      </c>
      <c r="E72" s="30">
        <f>H72</f>
        <v>359.4751</v>
      </c>
      <c r="F72" s="8">
        <v>0</v>
      </c>
      <c r="G72" s="8">
        <v>0</v>
      </c>
      <c r="H72" s="8">
        <v>359.4751</v>
      </c>
      <c r="I72" s="8">
        <v>0</v>
      </c>
      <c r="J72" s="79"/>
    </row>
    <row r="73" spans="1:10" s="6" customFormat="1" ht="13.5" customHeight="1">
      <c r="A73" s="72"/>
      <c r="B73" s="103"/>
      <c r="C73" s="91"/>
      <c r="D73" s="7">
        <v>2021</v>
      </c>
      <c r="E73" s="30">
        <f>H73</f>
        <v>376.1</v>
      </c>
      <c r="F73" s="8">
        <v>0</v>
      </c>
      <c r="G73" s="8">
        <v>0</v>
      </c>
      <c r="H73" s="8">
        <v>376.1</v>
      </c>
      <c r="I73" s="8">
        <v>0</v>
      </c>
      <c r="J73" s="79"/>
    </row>
    <row r="74" spans="1:10" s="6" customFormat="1" ht="13.5" customHeight="1">
      <c r="A74" s="72"/>
      <c r="B74" s="103"/>
      <c r="C74" s="91"/>
      <c r="D74" s="7">
        <v>2022</v>
      </c>
      <c r="E74" s="30">
        <f>H74</f>
        <v>374.8</v>
      </c>
      <c r="F74" s="8">
        <v>0</v>
      </c>
      <c r="G74" s="8">
        <v>0</v>
      </c>
      <c r="H74" s="8">
        <v>374.8</v>
      </c>
      <c r="I74" s="8">
        <v>0</v>
      </c>
      <c r="J74" s="79"/>
    </row>
    <row r="75" spans="1:10" s="6" customFormat="1" ht="13.5" customHeight="1">
      <c r="A75" s="72"/>
      <c r="B75" s="103"/>
      <c r="C75" s="91"/>
      <c r="D75" s="7">
        <v>2023</v>
      </c>
      <c r="E75" s="30">
        <f>H75</f>
        <v>373.3</v>
      </c>
      <c r="F75" s="8">
        <v>0</v>
      </c>
      <c r="G75" s="8">
        <v>0</v>
      </c>
      <c r="H75" s="8">
        <v>373.3</v>
      </c>
      <c r="I75" s="8">
        <v>0</v>
      </c>
      <c r="J75" s="79"/>
    </row>
    <row r="76" spans="1:10" s="6" customFormat="1" ht="13.5" customHeight="1">
      <c r="A76" s="72"/>
      <c r="B76" s="103"/>
      <c r="C76" s="91"/>
      <c r="D76" s="7">
        <v>2024</v>
      </c>
      <c r="E76" s="30">
        <f>H76</f>
        <v>328.2</v>
      </c>
      <c r="F76" s="8">
        <v>0</v>
      </c>
      <c r="G76" s="8">
        <v>0</v>
      </c>
      <c r="H76" s="8">
        <v>328.2</v>
      </c>
      <c r="I76" s="8">
        <v>0</v>
      </c>
      <c r="J76" s="79"/>
    </row>
    <row r="77" spans="1:10" s="6" customFormat="1" ht="37.5" customHeight="1">
      <c r="A77" s="14">
        <v>2</v>
      </c>
      <c r="B77" s="24" t="s">
        <v>38</v>
      </c>
      <c r="C77" s="31"/>
      <c r="D77" s="7">
        <v>2019</v>
      </c>
      <c r="E77" s="30">
        <f>I77+H77</f>
        <v>10</v>
      </c>
      <c r="F77" s="8">
        <v>0</v>
      </c>
      <c r="G77" s="8">
        <v>0</v>
      </c>
      <c r="H77" s="8">
        <v>10</v>
      </c>
      <c r="I77" s="8">
        <v>0</v>
      </c>
      <c r="J77" s="28" t="s">
        <v>29</v>
      </c>
    </row>
    <row r="78" spans="1:10" s="6" customFormat="1" ht="37.5" customHeight="1">
      <c r="A78" s="14">
        <v>3</v>
      </c>
      <c r="B78" s="24" t="s">
        <v>77</v>
      </c>
      <c r="C78" s="31"/>
      <c r="D78" s="7">
        <v>2020</v>
      </c>
      <c r="E78" s="30">
        <f>I78+H78</f>
        <v>37</v>
      </c>
      <c r="F78" s="8">
        <v>0</v>
      </c>
      <c r="G78" s="8">
        <v>0</v>
      </c>
      <c r="H78" s="8">
        <v>37</v>
      </c>
      <c r="I78" s="8">
        <v>0</v>
      </c>
      <c r="J78" s="28" t="s">
        <v>29</v>
      </c>
    </row>
    <row r="79" spans="1:10" s="6" customFormat="1" ht="15.75" customHeight="1">
      <c r="A79" s="71">
        <v>4</v>
      </c>
      <c r="B79" s="93" t="s">
        <v>90</v>
      </c>
      <c r="C79" s="68"/>
      <c r="D79" s="7">
        <v>2019</v>
      </c>
      <c r="E79" s="30">
        <f>H79+I79</f>
        <v>427.04411</v>
      </c>
      <c r="F79" s="8">
        <v>0</v>
      </c>
      <c r="G79" s="8">
        <v>0</v>
      </c>
      <c r="H79" s="8">
        <v>344.2362</v>
      </c>
      <c r="I79" s="8">
        <v>82.80791</v>
      </c>
      <c r="J79" s="77" t="s">
        <v>29</v>
      </c>
    </row>
    <row r="80" spans="1:10" s="6" customFormat="1" ht="15" customHeight="1">
      <c r="A80" s="86"/>
      <c r="B80" s="94"/>
      <c r="C80" s="69"/>
      <c r="D80" s="7">
        <v>2020</v>
      </c>
      <c r="E80" s="30">
        <f>H80+I80</f>
        <v>22.83675</v>
      </c>
      <c r="F80" s="8">
        <v>0</v>
      </c>
      <c r="G80" s="8">
        <v>0</v>
      </c>
      <c r="H80" s="8">
        <v>22.83675</v>
      </c>
      <c r="I80" s="8">
        <v>0</v>
      </c>
      <c r="J80" s="79"/>
    </row>
    <row r="81" spans="1:10" s="6" customFormat="1" ht="18" customHeight="1">
      <c r="A81" s="73" t="s">
        <v>130</v>
      </c>
      <c r="B81" s="93" t="s">
        <v>91</v>
      </c>
      <c r="C81" s="96" t="s">
        <v>92</v>
      </c>
      <c r="D81" s="7">
        <v>2021</v>
      </c>
      <c r="E81" s="25">
        <f>I81+H81+G81+F81</f>
        <v>3560</v>
      </c>
      <c r="F81" s="5">
        <v>0</v>
      </c>
      <c r="G81" s="5">
        <v>3132.8</v>
      </c>
      <c r="H81" s="5">
        <v>427.2</v>
      </c>
      <c r="I81" s="5">
        <v>0</v>
      </c>
      <c r="J81" s="106"/>
    </row>
    <row r="82" spans="1:10" s="6" customFormat="1" ht="15" customHeight="1">
      <c r="A82" s="72"/>
      <c r="B82" s="98"/>
      <c r="C82" s="98"/>
      <c r="D82" s="7">
        <v>2022</v>
      </c>
      <c r="E82" s="30">
        <f>H82+I82</f>
        <v>425.7</v>
      </c>
      <c r="F82" s="8">
        <v>0</v>
      </c>
      <c r="G82" s="8">
        <v>0</v>
      </c>
      <c r="H82" s="8">
        <v>425.7</v>
      </c>
      <c r="I82" s="8">
        <v>0</v>
      </c>
      <c r="J82" s="106"/>
    </row>
    <row r="83" spans="1:10" s="6" customFormat="1" ht="15.75" customHeight="1">
      <c r="A83" s="72"/>
      <c r="B83" s="98"/>
      <c r="C83" s="98"/>
      <c r="D83" s="7">
        <v>2023</v>
      </c>
      <c r="E83" s="30">
        <f>H83+I83</f>
        <v>424</v>
      </c>
      <c r="F83" s="8">
        <v>0</v>
      </c>
      <c r="G83" s="8">
        <v>0</v>
      </c>
      <c r="H83" s="8">
        <v>424</v>
      </c>
      <c r="I83" s="8">
        <v>0</v>
      </c>
      <c r="J83" s="106"/>
    </row>
    <row r="84" spans="1:10" s="6" customFormat="1" ht="15.75" customHeight="1">
      <c r="A84" s="82"/>
      <c r="B84" s="95"/>
      <c r="C84" s="95"/>
      <c r="D84" s="7">
        <v>2024</v>
      </c>
      <c r="E84" s="30">
        <v>131.9</v>
      </c>
      <c r="F84" s="8">
        <v>0</v>
      </c>
      <c r="G84" s="8">
        <v>0</v>
      </c>
      <c r="H84" s="8">
        <v>131.9</v>
      </c>
      <c r="I84" s="8">
        <v>0</v>
      </c>
      <c r="J84" s="112"/>
    </row>
    <row r="85" spans="1:10" s="6" customFormat="1" ht="16.5" customHeight="1">
      <c r="A85" s="71">
        <v>6</v>
      </c>
      <c r="B85" s="93" t="s">
        <v>50</v>
      </c>
      <c r="C85" s="68"/>
      <c r="D85" s="7">
        <v>2019</v>
      </c>
      <c r="E85" s="30">
        <f aca="true" t="shared" si="1" ref="E85:E90">H85</f>
        <v>6.00756</v>
      </c>
      <c r="F85" s="8">
        <v>0</v>
      </c>
      <c r="G85" s="8">
        <v>0</v>
      </c>
      <c r="H85" s="8">
        <v>6.00756</v>
      </c>
      <c r="I85" s="8">
        <v>0</v>
      </c>
      <c r="J85" s="77" t="s">
        <v>29</v>
      </c>
    </row>
    <row r="86" spans="1:10" s="6" customFormat="1" ht="18" customHeight="1">
      <c r="A86" s="86"/>
      <c r="B86" s="94"/>
      <c r="C86" s="69"/>
      <c r="D86" s="7">
        <v>2020</v>
      </c>
      <c r="E86" s="30">
        <f>H86+I86</f>
        <v>521.87688</v>
      </c>
      <c r="F86" s="8">
        <v>0</v>
      </c>
      <c r="G86" s="8">
        <v>0</v>
      </c>
      <c r="H86" s="8">
        <v>438.93688</v>
      </c>
      <c r="I86" s="8">
        <v>82.94</v>
      </c>
      <c r="J86" s="79"/>
    </row>
    <row r="87" spans="1:10" s="6" customFormat="1" ht="18" customHeight="1">
      <c r="A87" s="86"/>
      <c r="B87" s="94"/>
      <c r="C87" s="69"/>
      <c r="D87" s="7">
        <v>2021</v>
      </c>
      <c r="E87" s="30">
        <f t="shared" si="1"/>
        <v>12.87607</v>
      </c>
      <c r="F87" s="8">
        <v>0</v>
      </c>
      <c r="G87" s="8">
        <v>0</v>
      </c>
      <c r="H87" s="8">
        <v>12.87607</v>
      </c>
      <c r="I87" s="8">
        <v>0</v>
      </c>
      <c r="J87" s="79"/>
    </row>
    <row r="88" spans="1:10" s="6" customFormat="1" ht="18" customHeight="1">
      <c r="A88" s="86"/>
      <c r="B88" s="94"/>
      <c r="C88" s="69"/>
      <c r="D88" s="7">
        <v>2022</v>
      </c>
      <c r="E88" s="30">
        <f t="shared" si="1"/>
        <v>12</v>
      </c>
      <c r="F88" s="8">
        <v>0</v>
      </c>
      <c r="G88" s="8">
        <v>0</v>
      </c>
      <c r="H88" s="8">
        <v>12</v>
      </c>
      <c r="I88" s="8">
        <v>0</v>
      </c>
      <c r="J88" s="79"/>
    </row>
    <row r="89" spans="1:10" s="6" customFormat="1" ht="18" customHeight="1">
      <c r="A89" s="86"/>
      <c r="B89" s="94"/>
      <c r="C89" s="69"/>
      <c r="D89" s="7">
        <v>2023</v>
      </c>
      <c r="E89" s="30">
        <f t="shared" si="1"/>
        <v>12</v>
      </c>
      <c r="F89" s="8">
        <v>0</v>
      </c>
      <c r="G89" s="8">
        <v>0</v>
      </c>
      <c r="H89" s="8">
        <v>12</v>
      </c>
      <c r="I89" s="8">
        <v>0</v>
      </c>
      <c r="J89" s="79"/>
    </row>
    <row r="90" spans="1:10" s="6" customFormat="1" ht="18" customHeight="1">
      <c r="A90" s="82"/>
      <c r="B90" s="95"/>
      <c r="C90" s="88"/>
      <c r="D90" s="7">
        <v>2024</v>
      </c>
      <c r="E90" s="30">
        <f t="shared" si="1"/>
        <v>12.9</v>
      </c>
      <c r="F90" s="8">
        <v>0</v>
      </c>
      <c r="G90" s="8">
        <v>0</v>
      </c>
      <c r="H90" s="8">
        <v>12.9</v>
      </c>
      <c r="I90" s="8">
        <v>0</v>
      </c>
      <c r="J90" s="80"/>
    </row>
    <row r="91" spans="1:10" s="6" customFormat="1" ht="21.75" customHeight="1">
      <c r="A91" s="7"/>
      <c r="B91" s="22" t="s">
        <v>19</v>
      </c>
      <c r="C91" s="21"/>
      <c r="D91" s="7"/>
      <c r="E91" s="23">
        <f>E92+E93+E94+E95+E96+E97</f>
        <v>8307.18372</v>
      </c>
      <c r="F91" s="23">
        <v>0</v>
      </c>
      <c r="G91" s="23">
        <f>G92++G94+G95+G96+G97</f>
        <v>3132.8</v>
      </c>
      <c r="H91" s="23">
        <f>H92+H93+H94+H95+H96+H97</f>
        <v>4898.05157</v>
      </c>
      <c r="I91" s="23">
        <f>SUM(I71:I90)</f>
        <v>276.33215</v>
      </c>
      <c r="J91" s="105"/>
    </row>
    <row r="92" spans="1:10" s="6" customFormat="1" ht="15">
      <c r="A92" s="99"/>
      <c r="B92" s="100" t="s">
        <v>48</v>
      </c>
      <c r="C92" s="96"/>
      <c r="D92" s="7">
        <v>2019</v>
      </c>
      <c r="E92" s="23">
        <f>E71+E77+E79+E85</f>
        <v>1322.21892</v>
      </c>
      <c r="F92" s="23">
        <v>0</v>
      </c>
      <c r="G92" s="23">
        <f>G72</f>
        <v>0</v>
      </c>
      <c r="H92" s="23">
        <f>H71+H77+H79+H85</f>
        <v>1128.82677</v>
      </c>
      <c r="I92" s="23">
        <f>I71+I78+I79</f>
        <v>193.39215000000002</v>
      </c>
      <c r="J92" s="106"/>
    </row>
    <row r="93" spans="1:10" s="6" customFormat="1" ht="15">
      <c r="A93" s="72"/>
      <c r="B93" s="98"/>
      <c r="C93" s="98"/>
      <c r="D93" s="7">
        <v>2020</v>
      </c>
      <c r="E93" s="23">
        <f>E72+E80+E86+E78</f>
        <v>941.1887300000001</v>
      </c>
      <c r="F93" s="23">
        <v>0</v>
      </c>
      <c r="G93" s="23">
        <v>0</v>
      </c>
      <c r="H93" s="23">
        <f>H72+H80+H86+H78</f>
        <v>858.24873</v>
      </c>
      <c r="I93" s="23">
        <f>I86</f>
        <v>82.94</v>
      </c>
      <c r="J93" s="106"/>
    </row>
    <row r="94" spans="1:10" s="6" customFormat="1" ht="15">
      <c r="A94" s="72"/>
      <c r="B94" s="98"/>
      <c r="C94" s="98"/>
      <c r="D94" s="7">
        <v>2021</v>
      </c>
      <c r="E94" s="23">
        <f>E73+E87+E81</f>
        <v>3948.97607</v>
      </c>
      <c r="F94" s="23">
        <v>0</v>
      </c>
      <c r="G94" s="23">
        <f>G81</f>
        <v>3132.8</v>
      </c>
      <c r="H94" s="23">
        <f>H73+H87+H81</f>
        <v>816.17607</v>
      </c>
      <c r="I94" s="23">
        <v>0</v>
      </c>
      <c r="J94" s="106"/>
    </row>
    <row r="95" spans="1:10" s="6" customFormat="1" ht="15">
      <c r="A95" s="72"/>
      <c r="B95" s="98"/>
      <c r="C95" s="98"/>
      <c r="D95" s="7">
        <v>2022</v>
      </c>
      <c r="E95" s="23">
        <f>E74+E88+E82</f>
        <v>812.5</v>
      </c>
      <c r="F95" s="23">
        <v>0</v>
      </c>
      <c r="G95" s="23">
        <v>0</v>
      </c>
      <c r="H95" s="23">
        <f>H74+H88+H82</f>
        <v>812.5</v>
      </c>
      <c r="I95" s="23">
        <v>0</v>
      </c>
      <c r="J95" s="106"/>
    </row>
    <row r="96" spans="1:10" s="6" customFormat="1" ht="15">
      <c r="A96" s="72"/>
      <c r="B96" s="98"/>
      <c r="C96" s="98"/>
      <c r="D96" s="7">
        <v>2023</v>
      </c>
      <c r="E96" s="23">
        <f>E75+E89+E83</f>
        <v>809.3</v>
      </c>
      <c r="F96" s="23">
        <v>0</v>
      </c>
      <c r="G96" s="23">
        <v>0</v>
      </c>
      <c r="H96" s="23">
        <f>H75+H89+H83</f>
        <v>809.3</v>
      </c>
      <c r="I96" s="23">
        <v>0</v>
      </c>
      <c r="J96" s="106"/>
    </row>
    <row r="97" spans="1:10" s="6" customFormat="1" ht="15">
      <c r="A97" s="72"/>
      <c r="B97" s="98"/>
      <c r="C97" s="98"/>
      <c r="D97" s="7">
        <v>2024</v>
      </c>
      <c r="E97" s="23">
        <f>E76+E90+E84</f>
        <v>473</v>
      </c>
      <c r="F97" s="23">
        <v>0</v>
      </c>
      <c r="G97" s="23">
        <v>0</v>
      </c>
      <c r="H97" s="23">
        <f>H76+H90+H84</f>
        <v>473</v>
      </c>
      <c r="I97" s="23">
        <v>0</v>
      </c>
      <c r="J97" s="106"/>
    </row>
    <row r="98" spans="1:10" s="6" customFormat="1" ht="15" customHeight="1">
      <c r="A98" s="14"/>
      <c r="B98" s="121" t="s">
        <v>11</v>
      </c>
      <c r="C98" s="122"/>
      <c r="D98" s="122"/>
      <c r="E98" s="122"/>
      <c r="F98" s="122"/>
      <c r="G98" s="122"/>
      <c r="H98" s="122"/>
      <c r="I98" s="122"/>
      <c r="J98" s="123"/>
    </row>
    <row r="99" spans="1:10" s="6" customFormat="1" ht="18.75" customHeight="1">
      <c r="A99" s="71">
        <v>1</v>
      </c>
      <c r="B99" s="71" t="s">
        <v>12</v>
      </c>
      <c r="C99" s="68"/>
      <c r="D99" s="7">
        <v>2019</v>
      </c>
      <c r="E99" s="8">
        <f>H99+I99</f>
        <v>1206.7915</v>
      </c>
      <c r="F99" s="8" t="s">
        <v>27</v>
      </c>
      <c r="G99" s="8">
        <v>0</v>
      </c>
      <c r="H99" s="8">
        <v>1090.33473</v>
      </c>
      <c r="I99" s="8">
        <v>116.45677</v>
      </c>
      <c r="J99" s="77" t="s">
        <v>29</v>
      </c>
    </row>
    <row r="100" spans="1:10" s="6" customFormat="1" ht="18.75" customHeight="1">
      <c r="A100" s="72"/>
      <c r="B100" s="72"/>
      <c r="C100" s="91"/>
      <c r="D100" s="7">
        <v>2020</v>
      </c>
      <c r="E100" s="8">
        <f aca="true" t="shared" si="2" ref="E100:E110">H100</f>
        <v>1203.9</v>
      </c>
      <c r="F100" s="8" t="s">
        <v>27</v>
      </c>
      <c r="G100" s="8">
        <v>0</v>
      </c>
      <c r="H100" s="8">
        <v>1203.9</v>
      </c>
      <c r="I100" s="8">
        <v>0</v>
      </c>
      <c r="J100" s="79"/>
    </row>
    <row r="101" spans="1:10" s="6" customFormat="1" ht="15" customHeight="1">
      <c r="A101" s="72"/>
      <c r="B101" s="72"/>
      <c r="C101" s="91"/>
      <c r="D101" s="7">
        <v>2021</v>
      </c>
      <c r="E101" s="8">
        <f t="shared" si="2"/>
        <v>1801.9</v>
      </c>
      <c r="F101" s="8" t="s">
        <v>27</v>
      </c>
      <c r="G101" s="8">
        <v>0</v>
      </c>
      <c r="H101" s="8">
        <v>1801.9</v>
      </c>
      <c r="I101" s="8">
        <v>0</v>
      </c>
      <c r="J101" s="79"/>
    </row>
    <row r="102" spans="1:10" s="6" customFormat="1" ht="15" customHeight="1">
      <c r="A102" s="72"/>
      <c r="B102" s="72"/>
      <c r="C102" s="91"/>
      <c r="D102" s="7">
        <v>2022</v>
      </c>
      <c r="E102" s="8">
        <f t="shared" si="2"/>
        <v>1795.5</v>
      </c>
      <c r="F102" s="8" t="s">
        <v>27</v>
      </c>
      <c r="G102" s="8">
        <v>0</v>
      </c>
      <c r="H102" s="8">
        <v>1795.5</v>
      </c>
      <c r="I102" s="8">
        <v>0</v>
      </c>
      <c r="J102" s="79"/>
    </row>
    <row r="103" spans="1:10" s="6" customFormat="1" ht="15" customHeight="1">
      <c r="A103" s="72"/>
      <c r="B103" s="72"/>
      <c r="C103" s="91"/>
      <c r="D103" s="7">
        <v>2023</v>
      </c>
      <c r="E103" s="8">
        <f t="shared" si="2"/>
        <v>1788.5</v>
      </c>
      <c r="F103" s="8" t="s">
        <v>27</v>
      </c>
      <c r="G103" s="8">
        <v>0</v>
      </c>
      <c r="H103" s="8">
        <v>1788.5</v>
      </c>
      <c r="I103" s="8">
        <v>0</v>
      </c>
      <c r="J103" s="79"/>
    </row>
    <row r="104" spans="1:10" s="6" customFormat="1" ht="15" customHeight="1">
      <c r="A104" s="72"/>
      <c r="B104" s="72"/>
      <c r="C104" s="91"/>
      <c r="D104" s="7">
        <v>2024</v>
      </c>
      <c r="E104" s="8">
        <f t="shared" si="2"/>
        <v>1616.3</v>
      </c>
      <c r="F104" s="8" t="s">
        <v>27</v>
      </c>
      <c r="G104" s="8">
        <v>0</v>
      </c>
      <c r="H104" s="8">
        <v>1616.3</v>
      </c>
      <c r="I104" s="8">
        <v>0</v>
      </c>
      <c r="J104" s="79"/>
    </row>
    <row r="105" spans="1:10" s="6" customFormat="1" ht="17.25" customHeight="1">
      <c r="A105" s="71">
        <v>2</v>
      </c>
      <c r="B105" s="71" t="s">
        <v>31</v>
      </c>
      <c r="C105" s="68"/>
      <c r="D105" s="7">
        <v>2019</v>
      </c>
      <c r="E105" s="8">
        <f t="shared" si="2"/>
        <v>17.84</v>
      </c>
      <c r="F105" s="8" t="s">
        <v>27</v>
      </c>
      <c r="G105" s="8">
        <v>0</v>
      </c>
      <c r="H105" s="8">
        <v>17.84</v>
      </c>
      <c r="I105" s="8">
        <v>0</v>
      </c>
      <c r="J105" s="77" t="s">
        <v>29</v>
      </c>
    </row>
    <row r="106" spans="1:10" s="6" customFormat="1" ht="15" customHeight="1">
      <c r="A106" s="72"/>
      <c r="B106" s="72"/>
      <c r="C106" s="91"/>
      <c r="D106" s="7">
        <v>2020</v>
      </c>
      <c r="E106" s="8">
        <f t="shared" si="2"/>
        <v>138.75246</v>
      </c>
      <c r="F106" s="8" t="s">
        <v>27</v>
      </c>
      <c r="G106" s="8">
        <v>0</v>
      </c>
      <c r="H106" s="8">
        <v>138.75246</v>
      </c>
      <c r="I106" s="8">
        <v>0</v>
      </c>
      <c r="J106" s="79"/>
    </row>
    <row r="107" spans="1:10" s="6" customFormat="1" ht="12" customHeight="1">
      <c r="A107" s="72"/>
      <c r="B107" s="72"/>
      <c r="C107" s="91"/>
      <c r="D107" s="7">
        <v>2021</v>
      </c>
      <c r="E107" s="8">
        <f t="shared" si="2"/>
        <v>147.5</v>
      </c>
      <c r="F107" s="8" t="s">
        <v>27</v>
      </c>
      <c r="G107" s="8">
        <v>0</v>
      </c>
      <c r="H107" s="8">
        <v>147.5</v>
      </c>
      <c r="I107" s="8">
        <v>0</v>
      </c>
      <c r="J107" s="79"/>
    </row>
    <row r="108" spans="1:10" s="6" customFormat="1" ht="12" customHeight="1">
      <c r="A108" s="72"/>
      <c r="B108" s="72"/>
      <c r="C108" s="91"/>
      <c r="D108" s="7">
        <v>2022</v>
      </c>
      <c r="E108" s="8">
        <f t="shared" si="2"/>
        <v>146.9</v>
      </c>
      <c r="F108" s="8" t="s">
        <v>27</v>
      </c>
      <c r="G108" s="8">
        <v>0</v>
      </c>
      <c r="H108" s="8">
        <v>146.9</v>
      </c>
      <c r="I108" s="8">
        <v>0</v>
      </c>
      <c r="J108" s="79"/>
    </row>
    <row r="109" spans="1:10" s="6" customFormat="1" ht="12" customHeight="1">
      <c r="A109" s="72"/>
      <c r="B109" s="72"/>
      <c r="C109" s="91"/>
      <c r="D109" s="7">
        <v>2023</v>
      </c>
      <c r="E109" s="8">
        <f t="shared" si="2"/>
        <v>146.4</v>
      </c>
      <c r="F109" s="8" t="s">
        <v>27</v>
      </c>
      <c r="G109" s="8">
        <v>0</v>
      </c>
      <c r="H109" s="8">
        <v>146.4</v>
      </c>
      <c r="I109" s="8">
        <v>0</v>
      </c>
      <c r="J109" s="79"/>
    </row>
    <row r="110" spans="1:10" s="6" customFormat="1" ht="12" customHeight="1">
      <c r="A110" s="72"/>
      <c r="B110" s="72"/>
      <c r="C110" s="91"/>
      <c r="D110" s="7">
        <v>2024</v>
      </c>
      <c r="E110" s="8">
        <f t="shared" si="2"/>
        <v>22</v>
      </c>
      <c r="F110" s="8" t="s">
        <v>27</v>
      </c>
      <c r="G110" s="8">
        <v>0</v>
      </c>
      <c r="H110" s="8">
        <v>22</v>
      </c>
      <c r="I110" s="8">
        <v>0</v>
      </c>
      <c r="J110" s="79"/>
    </row>
    <row r="111" spans="1:10" s="6" customFormat="1" ht="17.25" customHeight="1">
      <c r="A111" s="71">
        <v>3</v>
      </c>
      <c r="B111" s="71" t="s">
        <v>52</v>
      </c>
      <c r="C111" s="68"/>
      <c r="D111" s="7">
        <v>2019</v>
      </c>
      <c r="E111" s="8">
        <v>90</v>
      </c>
      <c r="F111" s="8" t="s">
        <v>27</v>
      </c>
      <c r="G111" s="8">
        <v>90</v>
      </c>
      <c r="H111" s="8">
        <v>0</v>
      </c>
      <c r="I111" s="8">
        <v>0</v>
      </c>
      <c r="J111" s="77" t="s">
        <v>29</v>
      </c>
    </row>
    <row r="112" spans="1:10" s="6" customFormat="1" ht="15" customHeight="1">
      <c r="A112" s="72"/>
      <c r="B112" s="72"/>
      <c r="C112" s="91"/>
      <c r="D112" s="7">
        <v>2020</v>
      </c>
      <c r="E112" s="8">
        <f>H112</f>
        <v>0</v>
      </c>
      <c r="F112" s="8" t="s">
        <v>27</v>
      </c>
      <c r="G112" s="8">
        <v>0</v>
      </c>
      <c r="H112" s="8">
        <v>0</v>
      </c>
      <c r="I112" s="8">
        <v>0</v>
      </c>
      <c r="J112" s="79"/>
    </row>
    <row r="113" spans="1:10" s="6" customFormat="1" ht="12" customHeight="1">
      <c r="A113" s="72"/>
      <c r="B113" s="72"/>
      <c r="C113" s="91"/>
      <c r="D113" s="7">
        <v>2021</v>
      </c>
      <c r="E113" s="8">
        <f>H113</f>
        <v>0</v>
      </c>
      <c r="F113" s="8" t="s">
        <v>27</v>
      </c>
      <c r="G113" s="8">
        <v>0</v>
      </c>
      <c r="H113" s="8">
        <v>0</v>
      </c>
      <c r="I113" s="8">
        <v>0</v>
      </c>
      <c r="J113" s="79"/>
    </row>
    <row r="114" spans="1:10" s="6" customFormat="1" ht="12" customHeight="1">
      <c r="A114" s="72"/>
      <c r="B114" s="72"/>
      <c r="C114" s="91"/>
      <c r="D114" s="7">
        <v>2022</v>
      </c>
      <c r="E114" s="8">
        <f>H114</f>
        <v>0</v>
      </c>
      <c r="F114" s="8" t="s">
        <v>27</v>
      </c>
      <c r="G114" s="8">
        <v>0</v>
      </c>
      <c r="H114" s="8">
        <v>0</v>
      </c>
      <c r="I114" s="8">
        <v>0</v>
      </c>
      <c r="J114" s="79"/>
    </row>
    <row r="115" spans="1:10" s="6" customFormat="1" ht="12" customHeight="1">
      <c r="A115" s="72"/>
      <c r="B115" s="72"/>
      <c r="C115" s="91"/>
      <c r="D115" s="7">
        <v>2023</v>
      </c>
      <c r="E115" s="8">
        <f>H115</f>
        <v>0</v>
      </c>
      <c r="F115" s="8" t="s">
        <v>27</v>
      </c>
      <c r="G115" s="8">
        <v>0</v>
      </c>
      <c r="H115" s="8">
        <v>0</v>
      </c>
      <c r="I115" s="8">
        <v>0</v>
      </c>
      <c r="J115" s="79"/>
    </row>
    <row r="116" spans="1:10" s="6" customFormat="1" ht="12" customHeight="1">
      <c r="A116" s="72"/>
      <c r="B116" s="72"/>
      <c r="C116" s="91"/>
      <c r="D116" s="7">
        <v>2024</v>
      </c>
      <c r="E116" s="8">
        <f>H116</f>
        <v>0</v>
      </c>
      <c r="F116" s="8" t="s">
        <v>27</v>
      </c>
      <c r="G116" s="8">
        <v>0</v>
      </c>
      <c r="H116" s="8">
        <v>0</v>
      </c>
      <c r="I116" s="8">
        <v>0</v>
      </c>
      <c r="J116" s="79"/>
    </row>
    <row r="117" spans="1:10" s="6" customFormat="1" ht="15.75" customHeight="1">
      <c r="A117" s="71">
        <v>4</v>
      </c>
      <c r="B117" s="83" t="s">
        <v>75</v>
      </c>
      <c r="C117" s="68"/>
      <c r="D117" s="7">
        <v>2019</v>
      </c>
      <c r="E117" s="8">
        <f aca="true" t="shared" si="3" ref="E117:E123">G117+H117+I117</f>
        <v>1728.1418599999997</v>
      </c>
      <c r="F117" s="8">
        <v>0</v>
      </c>
      <c r="G117" s="8">
        <v>1098.8</v>
      </c>
      <c r="H117" s="8">
        <v>510.22474</v>
      </c>
      <c r="I117" s="8">
        <v>119.11712</v>
      </c>
      <c r="J117" s="77" t="s">
        <v>29</v>
      </c>
    </row>
    <row r="118" spans="1:10" s="6" customFormat="1" ht="16.5" customHeight="1">
      <c r="A118" s="72"/>
      <c r="B118" s="84"/>
      <c r="C118" s="91"/>
      <c r="D118" s="7">
        <v>2020</v>
      </c>
      <c r="E118" s="8">
        <f t="shared" si="3"/>
        <v>2443.71064</v>
      </c>
      <c r="F118" s="8">
        <v>0</v>
      </c>
      <c r="G118" s="8">
        <f>G123+G128+G133+G134</f>
        <v>1591.53795</v>
      </c>
      <c r="H118" s="8">
        <v>852.17269</v>
      </c>
      <c r="I118" s="8">
        <v>0</v>
      </c>
      <c r="J118" s="79"/>
    </row>
    <row r="119" spans="1:10" s="6" customFormat="1" ht="12.75" customHeight="1">
      <c r="A119" s="72"/>
      <c r="B119" s="84"/>
      <c r="C119" s="91"/>
      <c r="D119" s="7">
        <v>2021</v>
      </c>
      <c r="E119" s="8">
        <f t="shared" si="3"/>
        <v>2458.8</v>
      </c>
      <c r="F119" s="8">
        <v>0</v>
      </c>
      <c r="G119" s="8">
        <v>1059.3</v>
      </c>
      <c r="H119" s="8">
        <v>1399.5</v>
      </c>
      <c r="I119" s="8">
        <v>0</v>
      </c>
      <c r="J119" s="79"/>
    </row>
    <row r="120" spans="1:10" s="6" customFormat="1" ht="12.75" customHeight="1">
      <c r="A120" s="72"/>
      <c r="B120" s="84"/>
      <c r="C120" s="91"/>
      <c r="D120" s="7">
        <v>2022</v>
      </c>
      <c r="E120" s="8">
        <f t="shared" si="3"/>
        <v>1995.5</v>
      </c>
      <c r="F120" s="8">
        <v>0</v>
      </c>
      <c r="G120" s="8">
        <v>0</v>
      </c>
      <c r="H120" s="8">
        <f>1851.6+H136</f>
        <v>1995.5</v>
      </c>
      <c r="I120" s="8">
        <v>0</v>
      </c>
      <c r="J120" s="79"/>
    </row>
    <row r="121" spans="1:10" s="6" customFormat="1" ht="12.75" customHeight="1">
      <c r="A121" s="72"/>
      <c r="B121" s="84"/>
      <c r="C121" s="91"/>
      <c r="D121" s="7">
        <v>2023</v>
      </c>
      <c r="E121" s="8">
        <f t="shared" si="3"/>
        <v>1987.7</v>
      </c>
      <c r="F121" s="8">
        <v>0</v>
      </c>
      <c r="G121" s="8">
        <v>0</v>
      </c>
      <c r="H121" s="8">
        <f>1844.3+H137</f>
        <v>1987.7</v>
      </c>
      <c r="I121" s="8">
        <v>0</v>
      </c>
      <c r="J121" s="79"/>
    </row>
    <row r="122" spans="1:10" s="6" customFormat="1" ht="12.75" customHeight="1">
      <c r="A122" s="72"/>
      <c r="B122" s="84"/>
      <c r="C122" s="91"/>
      <c r="D122" s="18">
        <v>2024</v>
      </c>
      <c r="E122" s="32">
        <f t="shared" si="3"/>
        <v>290.9</v>
      </c>
      <c r="F122" s="32">
        <v>0</v>
      </c>
      <c r="G122" s="32">
        <v>0</v>
      </c>
      <c r="H122" s="32">
        <v>290.9</v>
      </c>
      <c r="I122" s="32">
        <v>0</v>
      </c>
      <c r="J122" s="79"/>
    </row>
    <row r="123" spans="1:10" s="6" customFormat="1" ht="22.5" customHeight="1">
      <c r="A123" s="145" t="s">
        <v>64</v>
      </c>
      <c r="B123" s="138" t="s">
        <v>85</v>
      </c>
      <c r="C123" s="136" t="s">
        <v>67</v>
      </c>
      <c r="D123" s="71">
        <v>2020</v>
      </c>
      <c r="E123" s="147">
        <f t="shared" si="3"/>
        <v>140.061</v>
      </c>
      <c r="F123" s="147">
        <v>0</v>
      </c>
      <c r="G123" s="147">
        <v>133.01189</v>
      </c>
      <c r="H123" s="147">
        <v>7.04911</v>
      </c>
      <c r="I123" s="147">
        <v>0</v>
      </c>
      <c r="J123" s="137"/>
    </row>
    <row r="124" spans="1:10" s="6" customFormat="1" ht="22.5" customHeight="1">
      <c r="A124" s="145"/>
      <c r="B124" s="138"/>
      <c r="C124" s="136"/>
      <c r="D124" s="148"/>
      <c r="E124" s="148"/>
      <c r="F124" s="148"/>
      <c r="G124" s="148"/>
      <c r="H124" s="148"/>
      <c r="I124" s="148"/>
      <c r="J124" s="137"/>
    </row>
    <row r="125" spans="1:10" s="6" customFormat="1" ht="5.25" customHeight="1">
      <c r="A125" s="145"/>
      <c r="B125" s="138"/>
      <c r="C125" s="136"/>
      <c r="D125" s="148"/>
      <c r="E125" s="148"/>
      <c r="F125" s="148"/>
      <c r="G125" s="148"/>
      <c r="H125" s="148"/>
      <c r="I125" s="148"/>
      <c r="J125" s="137"/>
    </row>
    <row r="126" spans="1:10" s="6" customFormat="1" ht="0.75" customHeight="1" hidden="1">
      <c r="A126" s="145"/>
      <c r="B126" s="138"/>
      <c r="C126" s="136"/>
      <c r="D126" s="148"/>
      <c r="E126" s="148"/>
      <c r="F126" s="148"/>
      <c r="G126" s="148"/>
      <c r="H126" s="148"/>
      <c r="I126" s="148"/>
      <c r="J126" s="137"/>
    </row>
    <row r="127" spans="1:10" s="6" customFormat="1" ht="21.75" customHeight="1" hidden="1">
      <c r="A127" s="146"/>
      <c r="B127" s="139"/>
      <c r="C127" s="136"/>
      <c r="D127" s="149"/>
      <c r="E127" s="149"/>
      <c r="F127" s="149"/>
      <c r="G127" s="149"/>
      <c r="H127" s="149"/>
      <c r="I127" s="149"/>
      <c r="J127" s="137"/>
    </row>
    <row r="128" spans="1:10" s="6" customFormat="1" ht="22.5" customHeight="1">
      <c r="A128" s="145" t="s">
        <v>65</v>
      </c>
      <c r="B128" s="138" t="s">
        <v>83</v>
      </c>
      <c r="C128" s="146" t="s">
        <v>67</v>
      </c>
      <c r="D128" s="71">
        <v>2020</v>
      </c>
      <c r="E128" s="147">
        <f>G128+H128+I128</f>
        <v>159.048</v>
      </c>
      <c r="F128" s="147">
        <v>0</v>
      </c>
      <c r="G128" s="147">
        <v>151.04329</v>
      </c>
      <c r="H128" s="147">
        <v>8.00471</v>
      </c>
      <c r="I128" s="147">
        <v>0</v>
      </c>
      <c r="J128" s="137"/>
    </row>
    <row r="129" spans="1:10" s="6" customFormat="1" ht="21.75" customHeight="1">
      <c r="A129" s="145"/>
      <c r="B129" s="138"/>
      <c r="C129" s="146"/>
      <c r="D129" s="86"/>
      <c r="E129" s="86"/>
      <c r="F129" s="148"/>
      <c r="G129" s="148"/>
      <c r="H129" s="148"/>
      <c r="I129" s="148"/>
      <c r="J129" s="137"/>
    </row>
    <row r="130" spans="1:10" s="6" customFormat="1" ht="11.25" customHeight="1" hidden="1">
      <c r="A130" s="145"/>
      <c r="B130" s="138"/>
      <c r="C130" s="146"/>
      <c r="D130" s="86"/>
      <c r="E130" s="86"/>
      <c r="F130" s="148"/>
      <c r="G130" s="148"/>
      <c r="H130" s="148"/>
      <c r="I130" s="148"/>
      <c r="J130" s="137"/>
    </row>
    <row r="131" spans="1:10" s="6" customFormat="1" ht="9.75" customHeight="1" hidden="1">
      <c r="A131" s="145"/>
      <c r="B131" s="138"/>
      <c r="C131" s="146"/>
      <c r="D131" s="86"/>
      <c r="E131" s="86"/>
      <c r="F131" s="148"/>
      <c r="G131" s="148"/>
      <c r="H131" s="148"/>
      <c r="I131" s="148"/>
      <c r="J131" s="137"/>
    </row>
    <row r="132" spans="1:10" s="6" customFormat="1" ht="21.75" customHeight="1" hidden="1">
      <c r="A132" s="146"/>
      <c r="B132" s="139"/>
      <c r="C132" s="146"/>
      <c r="D132" s="89"/>
      <c r="E132" s="89"/>
      <c r="F132" s="149"/>
      <c r="G132" s="149"/>
      <c r="H132" s="149"/>
      <c r="I132" s="149"/>
      <c r="J132" s="137"/>
    </row>
    <row r="133" spans="1:10" s="6" customFormat="1" ht="53.25" customHeight="1">
      <c r="A133" s="33" t="s">
        <v>86</v>
      </c>
      <c r="B133" s="34" t="s">
        <v>84</v>
      </c>
      <c r="C133" s="14" t="s">
        <v>67</v>
      </c>
      <c r="D133" s="14">
        <v>2020</v>
      </c>
      <c r="E133" s="5">
        <v>427.091</v>
      </c>
      <c r="F133" s="5">
        <v>0</v>
      </c>
      <c r="G133" s="5">
        <v>405.59598</v>
      </c>
      <c r="H133" s="5">
        <v>21.49502</v>
      </c>
      <c r="I133" s="5">
        <v>0</v>
      </c>
      <c r="J133" s="35"/>
    </row>
    <row r="134" spans="1:10" s="6" customFormat="1" ht="57.75" customHeight="1">
      <c r="A134" s="33" t="s">
        <v>87</v>
      </c>
      <c r="B134" s="34" t="s">
        <v>66</v>
      </c>
      <c r="C134" s="14" t="s">
        <v>82</v>
      </c>
      <c r="D134" s="14">
        <v>2020</v>
      </c>
      <c r="E134" s="5">
        <f>G134+H134</f>
        <v>956</v>
      </c>
      <c r="F134" s="5">
        <v>0</v>
      </c>
      <c r="G134" s="5">
        <v>901.88679</v>
      </c>
      <c r="H134" s="5">
        <v>54.11321</v>
      </c>
      <c r="I134" s="5">
        <v>0</v>
      </c>
      <c r="J134" s="35"/>
    </row>
    <row r="135" spans="1:10" s="6" customFormat="1" ht="16.5" customHeight="1">
      <c r="A135" s="81" t="s">
        <v>94</v>
      </c>
      <c r="B135" s="83" t="s">
        <v>93</v>
      </c>
      <c r="C135" s="71" t="s">
        <v>67</v>
      </c>
      <c r="D135" s="14">
        <v>2021</v>
      </c>
      <c r="E135" s="5">
        <f>H135+G135</f>
        <v>1203.75</v>
      </c>
      <c r="F135" s="5">
        <v>0</v>
      </c>
      <c r="G135" s="5">
        <v>1059.3</v>
      </c>
      <c r="H135" s="5">
        <v>144.45</v>
      </c>
      <c r="I135" s="5">
        <v>0</v>
      </c>
      <c r="J135" s="35"/>
    </row>
    <row r="136" spans="1:10" s="6" customFormat="1" ht="14.25" customHeight="1">
      <c r="A136" s="72"/>
      <c r="B136" s="84"/>
      <c r="C136" s="72"/>
      <c r="D136" s="7">
        <v>2022</v>
      </c>
      <c r="E136" s="8">
        <f>H136</f>
        <v>143.9</v>
      </c>
      <c r="F136" s="8">
        <v>0</v>
      </c>
      <c r="G136" s="8">
        <v>0</v>
      </c>
      <c r="H136" s="8">
        <v>143.9</v>
      </c>
      <c r="I136" s="8">
        <v>0</v>
      </c>
      <c r="J136" s="36"/>
    </row>
    <row r="137" spans="1:10" s="6" customFormat="1" ht="17.25" customHeight="1">
      <c r="A137" s="72"/>
      <c r="B137" s="84"/>
      <c r="C137" s="72"/>
      <c r="D137" s="7">
        <v>2023</v>
      </c>
      <c r="E137" s="8">
        <f>H137</f>
        <v>143.4</v>
      </c>
      <c r="F137" s="8">
        <v>0</v>
      </c>
      <c r="G137" s="8">
        <v>0</v>
      </c>
      <c r="H137" s="8">
        <v>143.4</v>
      </c>
      <c r="I137" s="8">
        <v>0</v>
      </c>
      <c r="J137" s="36"/>
    </row>
    <row r="138" spans="1:10" s="6" customFormat="1" ht="16.5" customHeight="1">
      <c r="A138" s="82"/>
      <c r="B138" s="85"/>
      <c r="C138" s="82"/>
      <c r="D138" s="7">
        <v>2024</v>
      </c>
      <c r="E138" s="8">
        <f>G138+H138+I138</f>
        <v>56.1</v>
      </c>
      <c r="F138" s="8">
        <v>0</v>
      </c>
      <c r="G138" s="8">
        <v>0</v>
      </c>
      <c r="H138" s="8">
        <v>56.1</v>
      </c>
      <c r="I138" s="8">
        <v>0</v>
      </c>
      <c r="J138" s="36"/>
    </row>
    <row r="139" spans="1:10" s="6" customFormat="1" ht="15.75" customHeight="1">
      <c r="A139" s="71">
        <v>5</v>
      </c>
      <c r="B139" s="83" t="s">
        <v>51</v>
      </c>
      <c r="C139" s="68"/>
      <c r="D139" s="7">
        <v>2019</v>
      </c>
      <c r="E139" s="8">
        <f aca="true" t="shared" si="4" ref="E139:E144">G139+H139+I139</f>
        <v>967.9196</v>
      </c>
      <c r="F139" s="8">
        <v>0</v>
      </c>
      <c r="G139" s="8">
        <v>677.54372</v>
      </c>
      <c r="H139" s="8">
        <v>290.37588</v>
      </c>
      <c r="I139" s="8">
        <v>0</v>
      </c>
      <c r="J139" s="77" t="s">
        <v>29</v>
      </c>
    </row>
    <row r="140" spans="1:10" s="6" customFormat="1" ht="16.5" customHeight="1">
      <c r="A140" s="72"/>
      <c r="B140" s="84"/>
      <c r="C140" s="91"/>
      <c r="D140" s="7">
        <v>2020</v>
      </c>
      <c r="E140" s="8">
        <f t="shared" si="4"/>
        <v>881.07292</v>
      </c>
      <c r="F140" s="8">
        <v>0</v>
      </c>
      <c r="G140" s="8">
        <v>616.32504</v>
      </c>
      <c r="H140" s="8">
        <v>264.74788</v>
      </c>
      <c r="I140" s="8">
        <v>0</v>
      </c>
      <c r="J140" s="79"/>
    </row>
    <row r="141" spans="1:10" s="6" customFormat="1" ht="18" customHeight="1">
      <c r="A141" s="72"/>
      <c r="B141" s="84"/>
      <c r="C141" s="91"/>
      <c r="D141" s="7">
        <v>2021</v>
      </c>
      <c r="E141" s="8">
        <f t="shared" si="4"/>
        <v>1706.4</v>
      </c>
      <c r="F141" s="8">
        <v>0</v>
      </c>
      <c r="G141" s="8">
        <v>1353</v>
      </c>
      <c r="H141" s="8">
        <v>353.4</v>
      </c>
      <c r="I141" s="8">
        <v>0</v>
      </c>
      <c r="J141" s="79"/>
    </row>
    <row r="142" spans="1:10" s="6" customFormat="1" ht="18" customHeight="1">
      <c r="A142" s="72"/>
      <c r="B142" s="84"/>
      <c r="C142" s="91"/>
      <c r="D142" s="7">
        <v>2022</v>
      </c>
      <c r="E142" s="8">
        <f t="shared" si="4"/>
        <v>1423.1999999999998</v>
      </c>
      <c r="F142" s="8">
        <v>0</v>
      </c>
      <c r="G142" s="8">
        <v>1071.1</v>
      </c>
      <c r="H142" s="8">
        <v>352.1</v>
      </c>
      <c r="I142" s="8">
        <v>0</v>
      </c>
      <c r="J142" s="79"/>
    </row>
    <row r="143" spans="1:10" s="6" customFormat="1" ht="18" customHeight="1">
      <c r="A143" s="72"/>
      <c r="B143" s="84"/>
      <c r="C143" s="91"/>
      <c r="D143" s="7">
        <v>2023</v>
      </c>
      <c r="E143" s="8">
        <f t="shared" si="4"/>
        <v>1109.7</v>
      </c>
      <c r="F143" s="8">
        <v>0</v>
      </c>
      <c r="G143" s="8">
        <v>758.9</v>
      </c>
      <c r="H143" s="8">
        <v>350.8</v>
      </c>
      <c r="I143" s="8">
        <v>0</v>
      </c>
      <c r="J143" s="79"/>
    </row>
    <row r="144" spans="1:10" s="6" customFormat="1" ht="18" customHeight="1">
      <c r="A144" s="72"/>
      <c r="B144" s="84"/>
      <c r="C144" s="91"/>
      <c r="D144" s="7">
        <v>2024</v>
      </c>
      <c r="E144" s="8">
        <f t="shared" si="4"/>
        <v>457</v>
      </c>
      <c r="F144" s="8">
        <v>0</v>
      </c>
      <c r="G144" s="8">
        <v>0</v>
      </c>
      <c r="H144" s="8">
        <v>457</v>
      </c>
      <c r="I144" s="8">
        <v>0</v>
      </c>
      <c r="J144" s="79"/>
    </row>
    <row r="145" spans="1:10" s="6" customFormat="1" ht="13.5" customHeight="1">
      <c r="A145" s="71">
        <v>6</v>
      </c>
      <c r="B145" s="83" t="s">
        <v>57</v>
      </c>
      <c r="C145" s="68"/>
      <c r="D145" s="7">
        <v>2019</v>
      </c>
      <c r="E145" s="8">
        <f aca="true" t="shared" si="5" ref="E145:E150">H145</f>
        <v>12</v>
      </c>
      <c r="F145" s="8">
        <v>0</v>
      </c>
      <c r="G145" s="8">
        <v>0</v>
      </c>
      <c r="H145" s="8">
        <v>12</v>
      </c>
      <c r="I145" s="8">
        <v>0</v>
      </c>
      <c r="J145" s="77" t="s">
        <v>29</v>
      </c>
    </row>
    <row r="146" spans="1:10" s="6" customFormat="1" ht="16.5" customHeight="1">
      <c r="A146" s="86"/>
      <c r="B146" s="87"/>
      <c r="C146" s="69"/>
      <c r="D146" s="7">
        <v>2020</v>
      </c>
      <c r="E146" s="8">
        <f t="shared" si="5"/>
        <v>12</v>
      </c>
      <c r="F146" s="8">
        <v>0</v>
      </c>
      <c r="G146" s="8">
        <v>0</v>
      </c>
      <c r="H146" s="8">
        <v>12</v>
      </c>
      <c r="I146" s="8">
        <v>0</v>
      </c>
      <c r="J146" s="78"/>
    </row>
    <row r="147" spans="1:10" s="6" customFormat="1" ht="16.5" customHeight="1">
      <c r="A147" s="86"/>
      <c r="B147" s="87"/>
      <c r="C147" s="69"/>
      <c r="D147" s="7">
        <v>2021</v>
      </c>
      <c r="E147" s="8">
        <f t="shared" si="5"/>
        <v>12</v>
      </c>
      <c r="F147" s="8">
        <v>0</v>
      </c>
      <c r="G147" s="8">
        <v>0</v>
      </c>
      <c r="H147" s="8">
        <v>12</v>
      </c>
      <c r="I147" s="8">
        <v>0</v>
      </c>
      <c r="J147" s="78"/>
    </row>
    <row r="148" spans="1:10" s="6" customFormat="1" ht="16.5" customHeight="1">
      <c r="A148" s="86"/>
      <c r="B148" s="87"/>
      <c r="C148" s="69"/>
      <c r="D148" s="7">
        <v>2022</v>
      </c>
      <c r="E148" s="8">
        <f t="shared" si="5"/>
        <v>12</v>
      </c>
      <c r="F148" s="8">
        <v>0</v>
      </c>
      <c r="G148" s="8">
        <v>0</v>
      </c>
      <c r="H148" s="8">
        <v>12</v>
      </c>
      <c r="I148" s="8">
        <v>0</v>
      </c>
      <c r="J148" s="78"/>
    </row>
    <row r="149" spans="1:10" s="6" customFormat="1" ht="16.5" customHeight="1">
      <c r="A149" s="86"/>
      <c r="B149" s="87"/>
      <c r="C149" s="69"/>
      <c r="D149" s="7">
        <v>2023</v>
      </c>
      <c r="E149" s="8">
        <f t="shared" si="5"/>
        <v>12</v>
      </c>
      <c r="F149" s="8">
        <v>0</v>
      </c>
      <c r="G149" s="8">
        <v>0</v>
      </c>
      <c r="H149" s="8">
        <v>12</v>
      </c>
      <c r="I149" s="8">
        <v>0</v>
      </c>
      <c r="J149" s="78"/>
    </row>
    <row r="150" spans="1:10" s="6" customFormat="1" ht="16.5" customHeight="1">
      <c r="A150" s="89"/>
      <c r="B150" s="90"/>
      <c r="C150" s="70"/>
      <c r="D150" s="7">
        <v>2024</v>
      </c>
      <c r="E150" s="8">
        <f t="shared" si="5"/>
        <v>12</v>
      </c>
      <c r="F150" s="8">
        <v>0</v>
      </c>
      <c r="G150" s="8">
        <v>0</v>
      </c>
      <c r="H150" s="8">
        <v>12</v>
      </c>
      <c r="I150" s="8">
        <v>0</v>
      </c>
      <c r="J150" s="109"/>
    </row>
    <row r="151" spans="1:10" s="6" customFormat="1" ht="19.5" customHeight="1">
      <c r="A151" s="71">
        <v>7</v>
      </c>
      <c r="B151" s="83" t="s">
        <v>53</v>
      </c>
      <c r="C151" s="68"/>
      <c r="D151" s="7">
        <v>2019</v>
      </c>
      <c r="E151" s="8">
        <f>H151+G151</f>
        <v>3622.94037</v>
      </c>
      <c r="F151" s="8">
        <v>0</v>
      </c>
      <c r="G151" s="8">
        <v>3498.769</v>
      </c>
      <c r="H151" s="8">
        <v>124.17137</v>
      </c>
      <c r="I151" s="8">
        <v>0</v>
      </c>
      <c r="J151" s="77" t="s">
        <v>29</v>
      </c>
    </row>
    <row r="152" spans="1:10" s="6" customFormat="1" ht="18.75" customHeight="1">
      <c r="A152" s="86"/>
      <c r="B152" s="87"/>
      <c r="C152" s="69"/>
      <c r="D152" s="7">
        <v>2020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78"/>
    </row>
    <row r="153" spans="1:10" s="6" customFormat="1" ht="19.5" customHeight="1">
      <c r="A153" s="86"/>
      <c r="B153" s="87"/>
      <c r="C153" s="69"/>
      <c r="D153" s="7">
        <v>2021</v>
      </c>
      <c r="E153" s="8">
        <f>H153</f>
        <v>72</v>
      </c>
      <c r="F153" s="8">
        <v>0</v>
      </c>
      <c r="G153" s="8">
        <v>0</v>
      </c>
      <c r="H153" s="8">
        <v>72</v>
      </c>
      <c r="I153" s="8">
        <v>0</v>
      </c>
      <c r="J153" s="78"/>
    </row>
    <row r="154" spans="1:10" s="6" customFormat="1" ht="18.75" customHeight="1">
      <c r="A154" s="86"/>
      <c r="B154" s="87"/>
      <c r="C154" s="69"/>
      <c r="D154" s="7">
        <v>2022</v>
      </c>
      <c r="E154" s="8">
        <f>H154</f>
        <v>71.7</v>
      </c>
      <c r="F154" s="8">
        <v>0</v>
      </c>
      <c r="G154" s="8">
        <v>0</v>
      </c>
      <c r="H154" s="8">
        <v>71.7</v>
      </c>
      <c r="I154" s="8">
        <v>0</v>
      </c>
      <c r="J154" s="79"/>
    </row>
    <row r="155" spans="1:10" s="6" customFormat="1" ht="19.5" customHeight="1">
      <c r="A155" s="82"/>
      <c r="B155" s="85"/>
      <c r="C155" s="88"/>
      <c r="D155" s="7">
        <v>2023</v>
      </c>
      <c r="E155" s="8">
        <f>H155</f>
        <v>71.5</v>
      </c>
      <c r="F155" s="8">
        <v>0</v>
      </c>
      <c r="G155" s="8">
        <v>0</v>
      </c>
      <c r="H155" s="8">
        <v>71.5</v>
      </c>
      <c r="I155" s="8">
        <v>0</v>
      </c>
      <c r="J155" s="80"/>
    </row>
    <row r="156" spans="1:10" s="6" customFormat="1" ht="23.25" customHeight="1">
      <c r="A156" s="14"/>
      <c r="B156" s="22" t="s">
        <v>19</v>
      </c>
      <c r="C156" s="31"/>
      <c r="D156" s="7"/>
      <c r="E156" s="29">
        <f>E157+E158+E159+E160+E161+E162</f>
        <v>31482.469349999996</v>
      </c>
      <c r="F156" s="29">
        <f>SUM(F155:F155)</f>
        <v>0</v>
      </c>
      <c r="G156" s="29">
        <f>G157+G158+G159+G160+G161+G162</f>
        <v>11815.27571</v>
      </c>
      <c r="H156" s="29">
        <f>H157+H158+H159+H160+H161+H162</f>
        <v>19431.61975</v>
      </c>
      <c r="I156" s="29">
        <f>I99+I105+I111+I117+I139+I145+I155</f>
        <v>235.57389</v>
      </c>
      <c r="J156" s="111"/>
    </row>
    <row r="157" spans="1:10" s="6" customFormat="1" ht="15">
      <c r="A157" s="99"/>
      <c r="B157" s="100" t="s">
        <v>48</v>
      </c>
      <c r="C157" s="96"/>
      <c r="D157" s="7">
        <v>2019</v>
      </c>
      <c r="E157" s="23">
        <f>E99+E105+E111+E117+E139+E145+E151</f>
        <v>7645.633329999999</v>
      </c>
      <c r="F157" s="23">
        <v>0</v>
      </c>
      <c r="G157" s="23">
        <f>G151+G145+G139+G117+G111+G105+G99</f>
        <v>5365.11272</v>
      </c>
      <c r="H157" s="23">
        <f>H99+H105+H111+H117+H139+H151+H145</f>
        <v>2044.94672</v>
      </c>
      <c r="I157" s="23">
        <f>I145+I139+I117+I111+I105+I99</f>
        <v>235.57389</v>
      </c>
      <c r="J157" s="106"/>
    </row>
    <row r="158" spans="1:10" s="6" customFormat="1" ht="15">
      <c r="A158" s="72"/>
      <c r="B158" s="98"/>
      <c r="C158" s="98"/>
      <c r="D158" s="7">
        <v>2020</v>
      </c>
      <c r="E158" s="23">
        <f>E100+E112+E106+E118+E140+E146+E152</f>
        <v>4679.436019999999</v>
      </c>
      <c r="F158" s="23">
        <v>0</v>
      </c>
      <c r="G158" s="23">
        <f>G118+G140</f>
        <v>2207.8629899999996</v>
      </c>
      <c r="H158" s="23">
        <f>H100+H106+H112+H118+H140+H146+H152</f>
        <v>2471.57303</v>
      </c>
      <c r="I158" s="23">
        <f>I155</f>
        <v>0</v>
      </c>
      <c r="J158" s="106"/>
    </row>
    <row r="159" spans="1:10" s="6" customFormat="1" ht="15">
      <c r="A159" s="72"/>
      <c r="B159" s="98"/>
      <c r="C159" s="98"/>
      <c r="D159" s="7">
        <v>2021</v>
      </c>
      <c r="E159" s="23">
        <f>E101+E107+E113+E119+E141+E147+E153</f>
        <v>6198.6</v>
      </c>
      <c r="F159" s="23">
        <v>0</v>
      </c>
      <c r="G159" s="23">
        <f>G141+G119</f>
        <v>2412.3</v>
      </c>
      <c r="H159" s="23">
        <f>H101+H107+H113+H119+H141+H147+H153</f>
        <v>3786.3</v>
      </c>
      <c r="I159" s="23">
        <v>0</v>
      </c>
      <c r="J159" s="106"/>
    </row>
    <row r="160" spans="1:10" s="6" customFormat="1" ht="15">
      <c r="A160" s="72"/>
      <c r="B160" s="98"/>
      <c r="C160" s="98"/>
      <c r="D160" s="7">
        <v>2022</v>
      </c>
      <c r="E160" s="23">
        <f>E102+E108+E114+E120+E142+E148+E154</f>
        <v>5444.8</v>
      </c>
      <c r="F160" s="23">
        <v>0</v>
      </c>
      <c r="G160" s="23">
        <f>G142+G120</f>
        <v>1071.1</v>
      </c>
      <c r="H160" s="23">
        <f>H102+H108+H114+H120+H142+H148+H154</f>
        <v>4373.7</v>
      </c>
      <c r="I160" s="23">
        <v>0</v>
      </c>
      <c r="J160" s="106"/>
    </row>
    <row r="161" spans="1:10" s="6" customFormat="1" ht="15">
      <c r="A161" s="72"/>
      <c r="B161" s="98"/>
      <c r="C161" s="98"/>
      <c r="D161" s="7">
        <v>2023</v>
      </c>
      <c r="E161" s="23">
        <f>E103+E109+E115+E121+E143+E149+E155</f>
        <v>5115.8</v>
      </c>
      <c r="F161" s="23">
        <v>0</v>
      </c>
      <c r="G161" s="23">
        <f>G143</f>
        <v>758.9</v>
      </c>
      <c r="H161" s="23">
        <f>H103+H109+H115+H121+H143+H149+H155</f>
        <v>4356.900000000001</v>
      </c>
      <c r="I161" s="23">
        <v>0</v>
      </c>
      <c r="J161" s="106"/>
    </row>
    <row r="162" spans="1:10" s="6" customFormat="1" ht="15">
      <c r="A162" s="72"/>
      <c r="B162" s="98"/>
      <c r="C162" s="98"/>
      <c r="D162" s="7">
        <v>2024</v>
      </c>
      <c r="E162" s="23">
        <f>E104+E110+E116+E122+E144+E150</f>
        <v>2398.2</v>
      </c>
      <c r="F162" s="23">
        <v>0</v>
      </c>
      <c r="G162" s="23">
        <v>0</v>
      </c>
      <c r="H162" s="23">
        <f>H104+H110+H116+H122+H144+H150</f>
        <v>2398.2</v>
      </c>
      <c r="I162" s="23">
        <v>0</v>
      </c>
      <c r="J162" s="106"/>
    </row>
    <row r="163" spans="1:10" s="6" customFormat="1" ht="14.25" customHeight="1">
      <c r="A163" s="14"/>
      <c r="B163" s="121" t="s">
        <v>78</v>
      </c>
      <c r="C163" s="122"/>
      <c r="D163" s="124"/>
      <c r="E163" s="124"/>
      <c r="F163" s="124"/>
      <c r="G163" s="124"/>
      <c r="H163" s="124"/>
      <c r="I163" s="124"/>
      <c r="J163" s="125"/>
    </row>
    <row r="164" spans="1:10" s="6" customFormat="1" ht="15">
      <c r="A164" s="71">
        <v>1</v>
      </c>
      <c r="B164" s="71" t="s">
        <v>68</v>
      </c>
      <c r="C164" s="68"/>
      <c r="D164" s="7">
        <v>2019</v>
      </c>
      <c r="E164" s="8">
        <f aca="true" t="shared" si="6" ref="E164:E169">G164+H164+I164</f>
        <v>20705.236520000002</v>
      </c>
      <c r="F164" s="8">
        <v>0</v>
      </c>
      <c r="G164" s="8">
        <v>10526.84063</v>
      </c>
      <c r="H164" s="8">
        <v>7442.88023</v>
      </c>
      <c r="I164" s="8">
        <v>2735.51566</v>
      </c>
      <c r="J164" s="77" t="s">
        <v>29</v>
      </c>
    </row>
    <row r="165" spans="1:10" s="6" customFormat="1" ht="15">
      <c r="A165" s="72"/>
      <c r="B165" s="72"/>
      <c r="C165" s="69"/>
      <c r="D165" s="7">
        <v>2020</v>
      </c>
      <c r="E165" s="8">
        <f t="shared" si="6"/>
        <v>12160.59203</v>
      </c>
      <c r="F165" s="8">
        <v>0</v>
      </c>
      <c r="G165" s="8">
        <v>1890.6</v>
      </c>
      <c r="H165" s="8">
        <f>7567.19223+26.3158</f>
        <v>7593.50803</v>
      </c>
      <c r="I165" s="8">
        <v>2676.484</v>
      </c>
      <c r="J165" s="79"/>
    </row>
    <row r="166" spans="1:10" s="6" customFormat="1" ht="15">
      <c r="A166" s="72"/>
      <c r="B166" s="72"/>
      <c r="C166" s="69"/>
      <c r="D166" s="7">
        <v>2021</v>
      </c>
      <c r="E166" s="8">
        <f t="shared" si="6"/>
        <v>11523.68865</v>
      </c>
      <c r="F166" s="8">
        <v>0</v>
      </c>
      <c r="G166" s="8">
        <v>1956.3</v>
      </c>
      <c r="H166" s="8">
        <v>6853.58865</v>
      </c>
      <c r="I166" s="8">
        <v>2713.8</v>
      </c>
      <c r="J166" s="79"/>
    </row>
    <row r="167" spans="1:10" s="6" customFormat="1" ht="15">
      <c r="A167" s="72"/>
      <c r="B167" s="72"/>
      <c r="C167" s="69"/>
      <c r="D167" s="7">
        <v>2022</v>
      </c>
      <c r="E167" s="8">
        <f t="shared" si="6"/>
        <v>9229</v>
      </c>
      <c r="F167" s="8">
        <v>0</v>
      </c>
      <c r="G167" s="8">
        <v>0</v>
      </c>
      <c r="H167" s="8">
        <f>6456.5+H179+H181+H183+H185</f>
        <v>6482.6</v>
      </c>
      <c r="I167" s="8">
        <v>2746.4</v>
      </c>
      <c r="J167" s="79"/>
    </row>
    <row r="168" spans="1:10" s="6" customFormat="1" ht="15">
      <c r="A168" s="72"/>
      <c r="B168" s="72"/>
      <c r="C168" s="69"/>
      <c r="D168" s="7">
        <v>2023</v>
      </c>
      <c r="E168" s="8">
        <f t="shared" si="6"/>
        <v>9237.599999999999</v>
      </c>
      <c r="F168" s="8">
        <v>0</v>
      </c>
      <c r="G168" s="8">
        <v>0</v>
      </c>
      <c r="H168" s="8">
        <v>6457.4</v>
      </c>
      <c r="I168" s="8">
        <v>2780.2</v>
      </c>
      <c r="J168" s="79"/>
    </row>
    <row r="169" spans="1:10" s="6" customFormat="1" ht="15">
      <c r="A169" s="72"/>
      <c r="B169" s="72"/>
      <c r="C169" s="70"/>
      <c r="D169" s="7">
        <v>2024</v>
      </c>
      <c r="E169" s="8">
        <f t="shared" si="6"/>
        <v>9330.3</v>
      </c>
      <c r="F169" s="8">
        <v>0</v>
      </c>
      <c r="G169" s="8">
        <v>0</v>
      </c>
      <c r="H169" s="8">
        <v>6600.3</v>
      </c>
      <c r="I169" s="8">
        <v>2730</v>
      </c>
      <c r="J169" s="79"/>
    </row>
    <row r="170" spans="1:10" s="6" customFormat="1" ht="30">
      <c r="A170" s="27" t="s">
        <v>76</v>
      </c>
      <c r="B170" s="37" t="s">
        <v>70</v>
      </c>
      <c r="C170" s="38" t="s">
        <v>71</v>
      </c>
      <c r="D170" s="39">
        <v>2020</v>
      </c>
      <c r="E170" s="8">
        <f aca="true" t="shared" si="7" ref="E170:E177">G170+H170+I170</f>
        <v>263.1579</v>
      </c>
      <c r="F170" s="8">
        <v>0</v>
      </c>
      <c r="G170" s="8">
        <v>250</v>
      </c>
      <c r="H170" s="8">
        <v>13.1579</v>
      </c>
      <c r="I170" s="8">
        <v>0</v>
      </c>
      <c r="J170" s="116"/>
    </row>
    <row r="171" spans="1:10" s="6" customFormat="1" ht="30">
      <c r="A171" s="27" t="s">
        <v>69</v>
      </c>
      <c r="B171" s="37" t="s">
        <v>72</v>
      </c>
      <c r="C171" s="38" t="s">
        <v>73</v>
      </c>
      <c r="D171" s="39">
        <v>2020</v>
      </c>
      <c r="E171" s="8">
        <f t="shared" si="7"/>
        <v>263.1579</v>
      </c>
      <c r="F171" s="8">
        <v>0</v>
      </c>
      <c r="G171" s="8">
        <v>250</v>
      </c>
      <c r="H171" s="8">
        <v>13.1579</v>
      </c>
      <c r="I171" s="8">
        <v>0</v>
      </c>
      <c r="J171" s="116"/>
    </row>
    <row r="172" spans="1:10" s="6" customFormat="1" ht="43.5" customHeight="1">
      <c r="A172" s="27" t="s">
        <v>97</v>
      </c>
      <c r="B172" s="37" t="s">
        <v>105</v>
      </c>
      <c r="C172" s="38" t="s">
        <v>104</v>
      </c>
      <c r="D172" s="39">
        <v>2021</v>
      </c>
      <c r="E172" s="8">
        <f>G172+H172+I172</f>
        <v>105.26316</v>
      </c>
      <c r="F172" s="8">
        <v>0</v>
      </c>
      <c r="G172" s="8">
        <v>100</v>
      </c>
      <c r="H172" s="8">
        <v>5.26316</v>
      </c>
      <c r="I172" s="8">
        <v>0</v>
      </c>
      <c r="J172" s="116"/>
    </row>
    <row r="173" spans="1:10" s="6" customFormat="1" ht="58.5" customHeight="1">
      <c r="A173" s="27" t="s">
        <v>96</v>
      </c>
      <c r="B173" s="37" t="s">
        <v>106</v>
      </c>
      <c r="C173" s="38" t="s">
        <v>71</v>
      </c>
      <c r="D173" s="39">
        <v>2021</v>
      </c>
      <c r="E173" s="8">
        <f>G173+H173+I173</f>
        <v>105.26316</v>
      </c>
      <c r="F173" s="8">
        <v>0</v>
      </c>
      <c r="G173" s="8">
        <v>100</v>
      </c>
      <c r="H173" s="8">
        <v>5.26316</v>
      </c>
      <c r="I173" s="8">
        <v>0</v>
      </c>
      <c r="J173" s="116"/>
    </row>
    <row r="174" spans="1:10" s="6" customFormat="1" ht="61.5" customHeight="1">
      <c r="A174" s="27" t="s">
        <v>98</v>
      </c>
      <c r="B174" s="37" t="s">
        <v>107</v>
      </c>
      <c r="C174" s="38" t="s">
        <v>71</v>
      </c>
      <c r="D174" s="39">
        <v>2021</v>
      </c>
      <c r="E174" s="8">
        <f>G174+H174+I174</f>
        <v>73.68422</v>
      </c>
      <c r="F174" s="8">
        <v>0</v>
      </c>
      <c r="G174" s="8">
        <v>70</v>
      </c>
      <c r="H174" s="8">
        <v>3.68422</v>
      </c>
      <c r="I174" s="8">
        <v>0</v>
      </c>
      <c r="J174" s="116"/>
    </row>
    <row r="175" spans="1:10" s="6" customFormat="1" ht="63.75" customHeight="1">
      <c r="A175" s="27" t="s">
        <v>99</v>
      </c>
      <c r="B175" s="37" t="s">
        <v>108</v>
      </c>
      <c r="C175" s="38" t="s">
        <v>71</v>
      </c>
      <c r="D175" s="39">
        <v>2021</v>
      </c>
      <c r="E175" s="8">
        <f>G175+H175+I175</f>
        <v>31.57895</v>
      </c>
      <c r="F175" s="8">
        <v>0</v>
      </c>
      <c r="G175" s="8">
        <v>30</v>
      </c>
      <c r="H175" s="8">
        <v>1.57895</v>
      </c>
      <c r="I175" s="8">
        <v>0</v>
      </c>
      <c r="J175" s="116"/>
    </row>
    <row r="176" spans="1:10" s="6" customFormat="1" ht="62.25" customHeight="1">
      <c r="A176" s="27" t="s">
        <v>100</v>
      </c>
      <c r="B176" s="37" t="s">
        <v>109</v>
      </c>
      <c r="C176" s="38" t="s">
        <v>73</v>
      </c>
      <c r="D176" s="39">
        <v>2021</v>
      </c>
      <c r="E176" s="8">
        <f t="shared" si="7"/>
        <v>105.26316</v>
      </c>
      <c r="F176" s="8">
        <v>0</v>
      </c>
      <c r="G176" s="8">
        <v>100</v>
      </c>
      <c r="H176" s="8">
        <v>5.26316</v>
      </c>
      <c r="I176" s="8">
        <v>0</v>
      </c>
      <c r="J176" s="116"/>
    </row>
    <row r="177" spans="1:10" s="6" customFormat="1" ht="57.75" customHeight="1">
      <c r="A177" s="27" t="s">
        <v>101</v>
      </c>
      <c r="B177" s="37" t="s">
        <v>110</v>
      </c>
      <c r="C177" s="38" t="s">
        <v>73</v>
      </c>
      <c r="D177" s="39">
        <v>2021</v>
      </c>
      <c r="E177" s="8">
        <f t="shared" si="7"/>
        <v>73.68422</v>
      </c>
      <c r="F177" s="8">
        <v>0</v>
      </c>
      <c r="G177" s="8">
        <v>70</v>
      </c>
      <c r="H177" s="8">
        <v>3.68422</v>
      </c>
      <c r="I177" s="8">
        <v>0</v>
      </c>
      <c r="J177" s="116"/>
    </row>
    <row r="178" spans="1:10" s="6" customFormat="1" ht="58.5" customHeight="1">
      <c r="A178" s="27" t="s">
        <v>102</v>
      </c>
      <c r="B178" s="37" t="s">
        <v>111</v>
      </c>
      <c r="C178" s="38" t="s">
        <v>73</v>
      </c>
      <c r="D178" s="39">
        <v>2021</v>
      </c>
      <c r="E178" s="8">
        <f>G178+H178+I178</f>
        <v>31.57895</v>
      </c>
      <c r="F178" s="8">
        <v>0</v>
      </c>
      <c r="G178" s="8">
        <v>30</v>
      </c>
      <c r="H178" s="8">
        <v>1.57895</v>
      </c>
      <c r="I178" s="8">
        <v>0</v>
      </c>
      <c r="J178" s="116"/>
    </row>
    <row r="179" spans="1:10" s="6" customFormat="1" ht="16.5" customHeight="1">
      <c r="A179" s="119" t="s">
        <v>103</v>
      </c>
      <c r="B179" s="75" t="s">
        <v>113</v>
      </c>
      <c r="C179" s="38"/>
      <c r="D179" s="39">
        <v>2022</v>
      </c>
      <c r="E179" s="8">
        <f aca="true" t="shared" si="8" ref="E179:E185">H179</f>
        <v>10.5</v>
      </c>
      <c r="F179" s="8">
        <v>0</v>
      </c>
      <c r="G179" s="8">
        <v>0</v>
      </c>
      <c r="H179" s="8">
        <v>10.5</v>
      </c>
      <c r="I179" s="8">
        <v>0</v>
      </c>
      <c r="J179" s="116"/>
    </row>
    <row r="180" spans="1:10" s="6" customFormat="1" ht="17.25" customHeight="1">
      <c r="A180" s="120"/>
      <c r="B180" s="76"/>
      <c r="C180" s="38"/>
      <c r="D180" s="39">
        <v>2023</v>
      </c>
      <c r="E180" s="8">
        <f>H180</f>
        <v>10.4</v>
      </c>
      <c r="F180" s="8">
        <v>0</v>
      </c>
      <c r="G180" s="8">
        <v>0</v>
      </c>
      <c r="H180" s="8">
        <v>10.4</v>
      </c>
      <c r="I180" s="8">
        <v>0</v>
      </c>
      <c r="J180" s="116"/>
    </row>
    <row r="181" spans="1:10" s="6" customFormat="1" ht="17.25" customHeight="1">
      <c r="A181" s="73" t="s">
        <v>116</v>
      </c>
      <c r="B181" s="75" t="s">
        <v>114</v>
      </c>
      <c r="C181" s="38"/>
      <c r="D181" s="39">
        <v>2022</v>
      </c>
      <c r="E181" s="8">
        <f t="shared" si="8"/>
        <v>7.3</v>
      </c>
      <c r="F181" s="8">
        <v>0</v>
      </c>
      <c r="G181" s="8">
        <v>0</v>
      </c>
      <c r="H181" s="8">
        <v>7.3</v>
      </c>
      <c r="I181" s="8">
        <v>0</v>
      </c>
      <c r="J181" s="116"/>
    </row>
    <row r="182" spans="1:10" s="6" customFormat="1" ht="18" customHeight="1">
      <c r="A182" s="74"/>
      <c r="B182" s="76"/>
      <c r="C182" s="38"/>
      <c r="D182" s="39">
        <v>2023</v>
      </c>
      <c r="E182" s="8">
        <f>H182</f>
        <v>7.3</v>
      </c>
      <c r="F182" s="8">
        <v>0</v>
      </c>
      <c r="G182" s="8">
        <v>0</v>
      </c>
      <c r="H182" s="8">
        <v>7.3</v>
      </c>
      <c r="I182" s="8">
        <v>0</v>
      </c>
      <c r="J182" s="116"/>
    </row>
    <row r="183" spans="1:10" s="6" customFormat="1" ht="15" customHeight="1">
      <c r="A183" s="73" t="s">
        <v>118</v>
      </c>
      <c r="B183" s="75" t="s">
        <v>115</v>
      </c>
      <c r="C183" s="38"/>
      <c r="D183" s="39">
        <v>2022</v>
      </c>
      <c r="E183" s="8">
        <f t="shared" si="8"/>
        <v>3.1</v>
      </c>
      <c r="F183" s="8">
        <v>0</v>
      </c>
      <c r="G183" s="8">
        <v>0</v>
      </c>
      <c r="H183" s="8">
        <v>3.1</v>
      </c>
      <c r="I183" s="8">
        <v>0</v>
      </c>
      <c r="J183" s="116"/>
    </row>
    <row r="184" spans="1:10" s="6" customFormat="1" ht="15.75" customHeight="1">
      <c r="A184" s="74"/>
      <c r="B184" s="76"/>
      <c r="C184" s="38"/>
      <c r="D184" s="39">
        <v>2023</v>
      </c>
      <c r="E184" s="8">
        <f>H184</f>
        <v>3.1</v>
      </c>
      <c r="F184" s="8">
        <v>0</v>
      </c>
      <c r="G184" s="8">
        <v>0</v>
      </c>
      <c r="H184" s="8">
        <v>3.1</v>
      </c>
      <c r="I184" s="8">
        <v>0</v>
      </c>
      <c r="J184" s="116"/>
    </row>
    <row r="185" spans="1:10" s="6" customFormat="1" ht="15" customHeight="1">
      <c r="A185" s="73" t="s">
        <v>121</v>
      </c>
      <c r="B185" s="75" t="s">
        <v>112</v>
      </c>
      <c r="C185" s="38"/>
      <c r="D185" s="39">
        <v>2022</v>
      </c>
      <c r="E185" s="8">
        <f t="shared" si="8"/>
        <v>5.2</v>
      </c>
      <c r="F185" s="8">
        <v>0</v>
      </c>
      <c r="G185" s="8">
        <v>0</v>
      </c>
      <c r="H185" s="8">
        <v>5.2</v>
      </c>
      <c r="I185" s="8">
        <v>0</v>
      </c>
      <c r="J185" s="116"/>
    </row>
    <row r="186" spans="1:10" s="6" customFormat="1" ht="13.5" customHeight="1">
      <c r="A186" s="74"/>
      <c r="B186" s="76"/>
      <c r="C186" s="38"/>
      <c r="D186" s="39">
        <v>2023</v>
      </c>
      <c r="E186" s="8">
        <f>H186</f>
        <v>5.2</v>
      </c>
      <c r="F186" s="8">
        <v>0</v>
      </c>
      <c r="G186" s="8">
        <v>0</v>
      </c>
      <c r="H186" s="8">
        <v>5.2</v>
      </c>
      <c r="I186" s="8">
        <v>0</v>
      </c>
      <c r="J186" s="116"/>
    </row>
    <row r="187" spans="1:10" s="6" customFormat="1" ht="15" customHeight="1">
      <c r="A187" s="73" t="s">
        <v>122</v>
      </c>
      <c r="B187" s="105" t="s">
        <v>119</v>
      </c>
      <c r="C187" s="152"/>
      <c r="D187" s="39">
        <v>2020</v>
      </c>
      <c r="E187" s="8">
        <f>G187+I187</f>
        <v>2781.2</v>
      </c>
      <c r="F187" s="8">
        <v>0</v>
      </c>
      <c r="G187" s="8">
        <v>1390.6</v>
      </c>
      <c r="H187" s="8">
        <v>0</v>
      </c>
      <c r="I187" s="8">
        <v>1390.6</v>
      </c>
      <c r="J187" s="116"/>
    </row>
    <row r="188" spans="1:10" s="6" customFormat="1" ht="15" customHeight="1">
      <c r="A188" s="118"/>
      <c r="B188" s="150"/>
      <c r="C188" s="153"/>
      <c r="D188" s="39">
        <v>2021</v>
      </c>
      <c r="E188" s="8">
        <f>G188+I188</f>
        <v>2912.6</v>
      </c>
      <c r="F188" s="8">
        <v>0</v>
      </c>
      <c r="G188" s="8">
        <v>1456.3</v>
      </c>
      <c r="H188" s="8">
        <v>0</v>
      </c>
      <c r="I188" s="8">
        <v>1456.3</v>
      </c>
      <c r="J188" s="116"/>
    </row>
    <row r="189" spans="1:10" s="6" customFormat="1" ht="13.5" customHeight="1">
      <c r="A189" s="118"/>
      <c r="B189" s="150"/>
      <c r="C189" s="153"/>
      <c r="D189" s="39">
        <v>2022</v>
      </c>
      <c r="E189" s="8">
        <f>G189+I189</f>
        <v>1456.3</v>
      </c>
      <c r="F189" s="8">
        <v>0</v>
      </c>
      <c r="G189" s="8">
        <v>0</v>
      </c>
      <c r="H189" s="8">
        <v>0</v>
      </c>
      <c r="I189" s="8">
        <v>1456.3</v>
      </c>
      <c r="J189" s="116"/>
    </row>
    <row r="190" spans="1:10" s="6" customFormat="1" ht="14.25" customHeight="1">
      <c r="A190" s="74"/>
      <c r="B190" s="151"/>
      <c r="C190" s="154"/>
      <c r="D190" s="39">
        <v>2023</v>
      </c>
      <c r="E190" s="8">
        <f>G190+I190</f>
        <v>1456.3</v>
      </c>
      <c r="F190" s="8">
        <v>0</v>
      </c>
      <c r="G190" s="8">
        <v>0</v>
      </c>
      <c r="H190" s="8">
        <v>0</v>
      </c>
      <c r="I190" s="8">
        <v>1456.3</v>
      </c>
      <c r="J190" s="117"/>
    </row>
    <row r="191" spans="1:10" s="6" customFormat="1" ht="14.25" customHeight="1">
      <c r="A191" s="71">
        <v>2</v>
      </c>
      <c r="B191" s="113" t="s">
        <v>58</v>
      </c>
      <c r="C191" s="68"/>
      <c r="D191" s="7">
        <v>2019</v>
      </c>
      <c r="E191" s="40">
        <f>G191+H191+I191</f>
        <v>811.2</v>
      </c>
      <c r="F191" s="40">
        <v>0</v>
      </c>
      <c r="G191" s="40">
        <v>0</v>
      </c>
      <c r="H191" s="40">
        <v>811.2</v>
      </c>
      <c r="I191" s="40">
        <v>0</v>
      </c>
      <c r="J191" s="77" t="s">
        <v>29</v>
      </c>
    </row>
    <row r="192" spans="1:10" s="6" customFormat="1" ht="18" customHeight="1">
      <c r="A192" s="72"/>
      <c r="B192" s="114"/>
      <c r="C192" s="91"/>
      <c r="D192" s="7">
        <v>2020</v>
      </c>
      <c r="E192" s="40">
        <f>G192+H192+I192</f>
        <v>845.2</v>
      </c>
      <c r="F192" s="40">
        <v>0</v>
      </c>
      <c r="G192" s="40">
        <v>0</v>
      </c>
      <c r="H192" s="40">
        <v>845.2</v>
      </c>
      <c r="I192" s="40">
        <v>0</v>
      </c>
      <c r="J192" s="79"/>
    </row>
    <row r="193" spans="1:10" s="6" customFormat="1" ht="18" customHeight="1">
      <c r="A193" s="72"/>
      <c r="B193" s="114"/>
      <c r="C193" s="91"/>
      <c r="D193" s="7">
        <v>2021</v>
      </c>
      <c r="E193" s="40">
        <f>G193+H193+I193</f>
        <v>994.5</v>
      </c>
      <c r="F193" s="40">
        <v>0</v>
      </c>
      <c r="G193" s="40">
        <v>0</v>
      </c>
      <c r="H193" s="40">
        <v>994.5</v>
      </c>
      <c r="I193" s="40">
        <v>0</v>
      </c>
      <c r="J193" s="79"/>
    </row>
    <row r="194" spans="1:10" s="6" customFormat="1" ht="18" customHeight="1">
      <c r="A194" s="72"/>
      <c r="B194" s="114"/>
      <c r="C194" s="91"/>
      <c r="D194" s="7">
        <v>2022</v>
      </c>
      <c r="E194" s="40">
        <f>H194</f>
        <v>994.5</v>
      </c>
      <c r="F194" s="40">
        <v>0</v>
      </c>
      <c r="G194" s="40">
        <v>0</v>
      </c>
      <c r="H194" s="40">
        <v>994.5</v>
      </c>
      <c r="I194" s="40">
        <v>0</v>
      </c>
      <c r="J194" s="79"/>
    </row>
    <row r="195" spans="1:10" s="6" customFormat="1" ht="18" customHeight="1">
      <c r="A195" s="72"/>
      <c r="B195" s="114"/>
      <c r="C195" s="91"/>
      <c r="D195" s="7">
        <v>2023</v>
      </c>
      <c r="E195" s="40">
        <f>G195+H195+I195</f>
        <v>994.5</v>
      </c>
      <c r="F195" s="40">
        <v>0</v>
      </c>
      <c r="G195" s="40">
        <v>0</v>
      </c>
      <c r="H195" s="40">
        <v>994.5</v>
      </c>
      <c r="I195" s="40">
        <v>0</v>
      </c>
      <c r="J195" s="79"/>
    </row>
    <row r="196" spans="1:10" s="6" customFormat="1" ht="18" customHeight="1">
      <c r="A196" s="82"/>
      <c r="B196" s="115"/>
      <c r="C196" s="88"/>
      <c r="D196" s="7">
        <v>2024</v>
      </c>
      <c r="E196" s="40">
        <f>G196+H196+I196</f>
        <v>845.2</v>
      </c>
      <c r="F196" s="40">
        <v>0</v>
      </c>
      <c r="G196" s="40">
        <v>0</v>
      </c>
      <c r="H196" s="40">
        <v>845.2</v>
      </c>
      <c r="I196" s="40">
        <v>0</v>
      </c>
      <c r="J196" s="80"/>
    </row>
    <row r="197" spans="1:10" s="6" customFormat="1" ht="13.5" customHeight="1">
      <c r="A197" s="71">
        <v>3</v>
      </c>
      <c r="B197" s="83" t="s">
        <v>127</v>
      </c>
      <c r="C197" s="107" t="s">
        <v>126</v>
      </c>
      <c r="D197" s="7">
        <v>2019</v>
      </c>
      <c r="E197" s="8">
        <f aca="true" t="shared" si="9" ref="E197:E203">G197+H197</f>
        <v>165.3</v>
      </c>
      <c r="F197" s="8">
        <v>0</v>
      </c>
      <c r="G197" s="8">
        <v>95</v>
      </c>
      <c r="H197" s="8">
        <v>70.3</v>
      </c>
      <c r="I197" s="8">
        <v>0</v>
      </c>
      <c r="J197" s="77" t="s">
        <v>29</v>
      </c>
    </row>
    <row r="198" spans="1:10" s="6" customFormat="1" ht="15.75" customHeight="1">
      <c r="A198" s="72"/>
      <c r="B198" s="84"/>
      <c r="C198" s="108"/>
      <c r="D198" s="7">
        <v>2020</v>
      </c>
      <c r="E198" s="8">
        <f t="shared" si="9"/>
        <v>227.47578</v>
      </c>
      <c r="F198" s="8">
        <v>0</v>
      </c>
      <c r="G198" s="8">
        <v>110.3</v>
      </c>
      <c r="H198" s="8">
        <v>117.17578</v>
      </c>
      <c r="I198" s="8">
        <v>0</v>
      </c>
      <c r="J198" s="79"/>
    </row>
    <row r="199" spans="1:10" s="6" customFormat="1" ht="13.5" customHeight="1">
      <c r="A199" s="72"/>
      <c r="B199" s="84"/>
      <c r="C199" s="108"/>
      <c r="D199" s="7">
        <v>2021</v>
      </c>
      <c r="E199" s="8">
        <f t="shared" si="9"/>
        <v>342.51473</v>
      </c>
      <c r="F199" s="8">
        <v>0</v>
      </c>
      <c r="G199" s="8">
        <v>157.092</v>
      </c>
      <c r="H199" s="8">
        <v>185.42273</v>
      </c>
      <c r="I199" s="8">
        <v>0</v>
      </c>
      <c r="J199" s="79"/>
    </row>
    <row r="200" spans="1:10" s="6" customFormat="1" ht="13.5" customHeight="1">
      <c r="A200" s="72"/>
      <c r="B200" s="84"/>
      <c r="C200" s="108"/>
      <c r="D200" s="7">
        <v>2022</v>
      </c>
      <c r="E200" s="8">
        <f t="shared" si="9"/>
        <v>334.692</v>
      </c>
      <c r="F200" s="8">
        <v>0</v>
      </c>
      <c r="G200" s="8">
        <v>157.092</v>
      </c>
      <c r="H200" s="8">
        <v>177.6</v>
      </c>
      <c r="I200" s="8">
        <v>0</v>
      </c>
      <c r="J200" s="79"/>
    </row>
    <row r="201" spans="1:10" s="6" customFormat="1" ht="13.5" customHeight="1">
      <c r="A201" s="72"/>
      <c r="B201" s="84"/>
      <c r="C201" s="108"/>
      <c r="D201" s="7">
        <v>2023</v>
      </c>
      <c r="E201" s="8">
        <f t="shared" si="9"/>
        <v>333.89200000000005</v>
      </c>
      <c r="F201" s="8">
        <v>0</v>
      </c>
      <c r="G201" s="8">
        <v>157.092</v>
      </c>
      <c r="H201" s="8">
        <v>176.8</v>
      </c>
      <c r="I201" s="8">
        <v>0</v>
      </c>
      <c r="J201" s="79"/>
    </row>
    <row r="202" spans="1:10" s="6" customFormat="1" ht="13.5" customHeight="1">
      <c r="A202" s="72"/>
      <c r="B202" s="84"/>
      <c r="C202" s="108"/>
      <c r="D202" s="7">
        <v>2024</v>
      </c>
      <c r="E202" s="8">
        <f t="shared" si="9"/>
        <v>159.6</v>
      </c>
      <c r="F202" s="8">
        <v>0</v>
      </c>
      <c r="G202" s="8">
        <v>45.9</v>
      </c>
      <c r="H202" s="8">
        <v>113.7</v>
      </c>
      <c r="I202" s="8">
        <v>0</v>
      </c>
      <c r="J202" s="79"/>
    </row>
    <row r="203" spans="1:10" s="6" customFormat="1" ht="15.75" customHeight="1">
      <c r="A203" s="71">
        <v>4</v>
      </c>
      <c r="B203" s="102" t="s">
        <v>35</v>
      </c>
      <c r="C203" s="68"/>
      <c r="D203" s="7">
        <v>2019</v>
      </c>
      <c r="E203" s="8">
        <f t="shared" si="9"/>
        <v>123.5</v>
      </c>
      <c r="F203" s="8">
        <v>0</v>
      </c>
      <c r="G203" s="8">
        <v>0</v>
      </c>
      <c r="H203" s="8">
        <v>123.5</v>
      </c>
      <c r="I203" s="8">
        <v>0</v>
      </c>
      <c r="J203" s="77" t="s">
        <v>29</v>
      </c>
    </row>
    <row r="204" spans="1:10" s="6" customFormat="1" ht="15.75" customHeight="1">
      <c r="A204" s="72"/>
      <c r="B204" s="103"/>
      <c r="C204" s="91"/>
      <c r="D204" s="7">
        <v>2020</v>
      </c>
      <c r="E204" s="8">
        <f aca="true" t="shared" si="10" ref="E204:E220">H204</f>
        <v>178.09</v>
      </c>
      <c r="F204" s="8">
        <v>0</v>
      </c>
      <c r="G204" s="8">
        <v>0</v>
      </c>
      <c r="H204" s="8">
        <v>178.09</v>
      </c>
      <c r="I204" s="8">
        <v>0</v>
      </c>
      <c r="J204" s="79"/>
    </row>
    <row r="205" spans="1:10" s="6" customFormat="1" ht="17.25" customHeight="1">
      <c r="A205" s="72"/>
      <c r="B205" s="103"/>
      <c r="C205" s="91"/>
      <c r="D205" s="7">
        <v>2021</v>
      </c>
      <c r="E205" s="8">
        <f t="shared" si="10"/>
        <v>102.5</v>
      </c>
      <c r="F205" s="8">
        <v>0</v>
      </c>
      <c r="G205" s="8">
        <v>0</v>
      </c>
      <c r="H205" s="8">
        <v>102.5</v>
      </c>
      <c r="I205" s="8">
        <v>0</v>
      </c>
      <c r="J205" s="79"/>
    </row>
    <row r="206" spans="1:10" s="6" customFormat="1" ht="17.25" customHeight="1">
      <c r="A206" s="72"/>
      <c r="B206" s="103"/>
      <c r="C206" s="91"/>
      <c r="D206" s="7">
        <v>2022</v>
      </c>
      <c r="E206" s="8">
        <f t="shared" si="10"/>
        <v>102.1</v>
      </c>
      <c r="F206" s="8">
        <v>0</v>
      </c>
      <c r="G206" s="8">
        <v>0</v>
      </c>
      <c r="H206" s="8">
        <v>102.1</v>
      </c>
      <c r="I206" s="8">
        <v>0</v>
      </c>
      <c r="J206" s="79"/>
    </row>
    <row r="207" spans="1:10" s="6" customFormat="1" ht="17.25" customHeight="1">
      <c r="A207" s="72"/>
      <c r="B207" s="103"/>
      <c r="C207" s="91"/>
      <c r="D207" s="7">
        <v>2023</v>
      </c>
      <c r="E207" s="8">
        <f t="shared" si="10"/>
        <v>101.8</v>
      </c>
      <c r="F207" s="8">
        <v>0</v>
      </c>
      <c r="G207" s="8">
        <v>0</v>
      </c>
      <c r="H207" s="8">
        <v>101.8</v>
      </c>
      <c r="I207" s="8">
        <v>0</v>
      </c>
      <c r="J207" s="79"/>
    </row>
    <row r="208" spans="1:10" s="6" customFormat="1" ht="17.25" customHeight="1">
      <c r="A208" s="72"/>
      <c r="B208" s="103"/>
      <c r="C208" s="91"/>
      <c r="D208" s="7">
        <v>2024</v>
      </c>
      <c r="E208" s="8">
        <f t="shared" si="10"/>
        <v>97.6</v>
      </c>
      <c r="F208" s="8">
        <v>0</v>
      </c>
      <c r="G208" s="8">
        <v>0</v>
      </c>
      <c r="H208" s="8">
        <v>97.6</v>
      </c>
      <c r="I208" s="8">
        <v>0</v>
      </c>
      <c r="J208" s="79"/>
    </row>
    <row r="209" spans="1:10" s="6" customFormat="1" ht="15.75" customHeight="1">
      <c r="A209" s="71">
        <v>5</v>
      </c>
      <c r="B209" s="102" t="s">
        <v>36</v>
      </c>
      <c r="C209" s="68"/>
      <c r="D209" s="7">
        <v>2019</v>
      </c>
      <c r="E209" s="8">
        <f t="shared" si="10"/>
        <v>164</v>
      </c>
      <c r="F209" s="8">
        <v>0</v>
      </c>
      <c r="G209" s="8">
        <v>0</v>
      </c>
      <c r="H209" s="8">
        <v>164</v>
      </c>
      <c r="I209" s="8">
        <v>0</v>
      </c>
      <c r="J209" s="77" t="s">
        <v>29</v>
      </c>
    </row>
    <row r="210" spans="1:10" s="6" customFormat="1" ht="14.25" customHeight="1">
      <c r="A210" s="72"/>
      <c r="B210" s="103"/>
      <c r="C210" s="91"/>
      <c r="D210" s="7">
        <v>2020</v>
      </c>
      <c r="E210" s="8">
        <f t="shared" si="10"/>
        <v>43.8495</v>
      </c>
      <c r="F210" s="8">
        <v>0</v>
      </c>
      <c r="G210" s="8">
        <v>0</v>
      </c>
      <c r="H210" s="8">
        <v>43.8495</v>
      </c>
      <c r="I210" s="8">
        <v>0</v>
      </c>
      <c r="J210" s="79"/>
    </row>
    <row r="211" spans="1:10" s="6" customFormat="1" ht="15.75" customHeight="1">
      <c r="A211" s="72"/>
      <c r="B211" s="103"/>
      <c r="C211" s="91"/>
      <c r="D211" s="7">
        <v>2021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79"/>
    </row>
    <row r="212" spans="1:10" s="6" customFormat="1" ht="15.75" customHeight="1">
      <c r="A212" s="72"/>
      <c r="B212" s="103"/>
      <c r="C212" s="91"/>
      <c r="D212" s="7">
        <v>2022</v>
      </c>
      <c r="E212" s="8">
        <f t="shared" si="10"/>
        <v>0</v>
      </c>
      <c r="F212" s="8">
        <v>0</v>
      </c>
      <c r="G212" s="8">
        <v>0</v>
      </c>
      <c r="H212" s="8">
        <v>0</v>
      </c>
      <c r="I212" s="8">
        <v>0</v>
      </c>
      <c r="J212" s="79"/>
    </row>
    <row r="213" spans="1:10" s="6" customFormat="1" ht="15.75" customHeight="1">
      <c r="A213" s="72"/>
      <c r="B213" s="103"/>
      <c r="C213" s="91"/>
      <c r="D213" s="7">
        <v>2023</v>
      </c>
      <c r="E213" s="8">
        <f t="shared" si="10"/>
        <v>0</v>
      </c>
      <c r="F213" s="8">
        <v>0</v>
      </c>
      <c r="G213" s="8">
        <v>0</v>
      </c>
      <c r="H213" s="8">
        <v>0</v>
      </c>
      <c r="I213" s="8">
        <v>0</v>
      </c>
      <c r="J213" s="79"/>
    </row>
    <row r="214" spans="1:10" s="6" customFormat="1" ht="15.75" customHeight="1">
      <c r="A214" s="72"/>
      <c r="B214" s="103"/>
      <c r="C214" s="91"/>
      <c r="D214" s="7">
        <v>2024</v>
      </c>
      <c r="E214" s="8">
        <f t="shared" si="10"/>
        <v>156.7</v>
      </c>
      <c r="F214" s="8">
        <v>0</v>
      </c>
      <c r="G214" s="8">
        <v>0</v>
      </c>
      <c r="H214" s="8">
        <v>156.7</v>
      </c>
      <c r="I214" s="8">
        <v>0</v>
      </c>
      <c r="J214" s="79"/>
    </row>
    <row r="215" spans="1:10" s="6" customFormat="1" ht="13.5" customHeight="1">
      <c r="A215" s="71">
        <v>6</v>
      </c>
      <c r="B215" s="102" t="s">
        <v>40</v>
      </c>
      <c r="C215" s="68"/>
      <c r="D215" s="7">
        <v>2019</v>
      </c>
      <c r="E215" s="8">
        <f t="shared" si="10"/>
        <v>2.1</v>
      </c>
      <c r="F215" s="8">
        <v>0</v>
      </c>
      <c r="G215" s="8">
        <v>0</v>
      </c>
      <c r="H215" s="8">
        <v>2.1</v>
      </c>
      <c r="I215" s="8">
        <v>0</v>
      </c>
      <c r="J215" s="77" t="s">
        <v>29</v>
      </c>
    </row>
    <row r="216" spans="1:10" s="6" customFormat="1" ht="15" customHeight="1">
      <c r="A216" s="72"/>
      <c r="B216" s="103"/>
      <c r="C216" s="91"/>
      <c r="D216" s="7">
        <v>2020</v>
      </c>
      <c r="E216" s="8">
        <f t="shared" si="10"/>
        <v>2.2</v>
      </c>
      <c r="F216" s="8">
        <v>0</v>
      </c>
      <c r="G216" s="8">
        <v>0</v>
      </c>
      <c r="H216" s="8">
        <v>2.2</v>
      </c>
      <c r="I216" s="8">
        <v>0</v>
      </c>
      <c r="J216" s="79"/>
    </row>
    <row r="217" spans="1:10" s="6" customFormat="1" ht="15.75" customHeight="1">
      <c r="A217" s="72"/>
      <c r="B217" s="103"/>
      <c r="C217" s="91"/>
      <c r="D217" s="7">
        <v>2021</v>
      </c>
      <c r="E217" s="8">
        <f t="shared" si="10"/>
        <v>2.2</v>
      </c>
      <c r="F217" s="8">
        <v>0</v>
      </c>
      <c r="G217" s="8">
        <v>0</v>
      </c>
      <c r="H217" s="8">
        <v>2.2</v>
      </c>
      <c r="I217" s="8">
        <v>0</v>
      </c>
      <c r="J217" s="79"/>
    </row>
    <row r="218" spans="1:10" s="6" customFormat="1" ht="15.75" customHeight="1">
      <c r="A218" s="72"/>
      <c r="B218" s="103"/>
      <c r="C218" s="91"/>
      <c r="D218" s="7">
        <v>2022</v>
      </c>
      <c r="E218" s="8">
        <f t="shared" si="10"/>
        <v>2.2</v>
      </c>
      <c r="F218" s="8">
        <v>0</v>
      </c>
      <c r="G218" s="8">
        <v>0</v>
      </c>
      <c r="H218" s="8">
        <v>2.2</v>
      </c>
      <c r="I218" s="8">
        <v>0</v>
      </c>
      <c r="J218" s="79"/>
    </row>
    <row r="219" spans="1:10" s="6" customFormat="1" ht="15.75" customHeight="1">
      <c r="A219" s="72"/>
      <c r="B219" s="103"/>
      <c r="C219" s="91"/>
      <c r="D219" s="7">
        <v>2023</v>
      </c>
      <c r="E219" s="8">
        <f t="shared" si="10"/>
        <v>2.2</v>
      </c>
      <c r="F219" s="8">
        <v>0</v>
      </c>
      <c r="G219" s="8">
        <v>0</v>
      </c>
      <c r="H219" s="8">
        <v>2.2</v>
      </c>
      <c r="I219" s="8">
        <v>0</v>
      </c>
      <c r="J219" s="79"/>
    </row>
    <row r="220" spans="1:10" s="6" customFormat="1" ht="15.75" customHeight="1">
      <c r="A220" s="82"/>
      <c r="B220" s="104"/>
      <c r="C220" s="88"/>
      <c r="D220" s="7">
        <v>2024</v>
      </c>
      <c r="E220" s="8">
        <f t="shared" si="10"/>
        <v>2.2</v>
      </c>
      <c r="F220" s="8">
        <v>0</v>
      </c>
      <c r="G220" s="8">
        <v>0</v>
      </c>
      <c r="H220" s="8">
        <v>2.2</v>
      </c>
      <c r="I220" s="8">
        <v>0</v>
      </c>
      <c r="J220" s="80"/>
    </row>
    <row r="221" spans="1:10" s="6" customFormat="1" ht="37.5" customHeight="1">
      <c r="A221" s="54">
        <v>7</v>
      </c>
      <c r="B221" s="55" t="s">
        <v>95</v>
      </c>
      <c r="C221" s="56"/>
      <c r="D221" s="7">
        <v>2020</v>
      </c>
      <c r="E221" s="8">
        <f>H221</f>
        <v>10</v>
      </c>
      <c r="F221" s="8">
        <v>0</v>
      </c>
      <c r="G221" s="8">
        <v>0</v>
      </c>
      <c r="H221" s="8">
        <v>10</v>
      </c>
      <c r="I221" s="8">
        <v>0</v>
      </c>
      <c r="J221" s="57" t="s">
        <v>29</v>
      </c>
    </row>
    <row r="222" spans="1:10" s="6" customFormat="1" ht="35.25" customHeight="1">
      <c r="A222" s="51">
        <v>8</v>
      </c>
      <c r="B222" s="52" t="s">
        <v>120</v>
      </c>
      <c r="C222" s="53"/>
      <c r="D222" s="7">
        <v>2021</v>
      </c>
      <c r="E222" s="8">
        <f>H222</f>
        <v>595.7</v>
      </c>
      <c r="F222" s="8">
        <v>0</v>
      </c>
      <c r="G222" s="8">
        <v>0</v>
      </c>
      <c r="H222" s="8">
        <v>595.7</v>
      </c>
      <c r="I222" s="8">
        <v>0</v>
      </c>
      <c r="J222" s="58" t="s">
        <v>29</v>
      </c>
    </row>
    <row r="223" spans="1:10" s="6" customFormat="1" ht="30.75" customHeight="1">
      <c r="A223" s="14"/>
      <c r="B223" s="22" t="s">
        <v>19</v>
      </c>
      <c r="C223" s="31"/>
      <c r="D223" s="7"/>
      <c r="E223" s="29">
        <f>E224+E225+E226+E227+E228+E229</f>
        <v>80923.93121000001</v>
      </c>
      <c r="F223" s="29">
        <f>SUM(F196:F220)</f>
        <v>0</v>
      </c>
      <c r="G223" s="29">
        <f>G224+G225+G226+G227+G228+G229</f>
        <v>15096.21663</v>
      </c>
      <c r="H223" s="29">
        <f>H224+H225+H226+H227+H228+H229</f>
        <v>49445.31491999999</v>
      </c>
      <c r="I223" s="29">
        <f>I224+I225+I226+I227+I228+I229</f>
        <v>16382.39966</v>
      </c>
      <c r="J223" s="105"/>
    </row>
    <row r="224" spans="1:10" s="6" customFormat="1" ht="15">
      <c r="A224" s="99"/>
      <c r="B224" s="100" t="s">
        <v>48</v>
      </c>
      <c r="C224" s="96"/>
      <c r="D224" s="7">
        <v>2019</v>
      </c>
      <c r="E224" s="23">
        <f>E164+E197+E203+E209+E215+E191</f>
        <v>21971.33652</v>
      </c>
      <c r="F224" s="23">
        <v>0</v>
      </c>
      <c r="G224" s="23">
        <f>G164+G197+G203</f>
        <v>10621.84063</v>
      </c>
      <c r="H224" s="23">
        <f>H164+H191+H197+H203+H209+H215</f>
        <v>8613.98023</v>
      </c>
      <c r="I224" s="23">
        <f aca="true" t="shared" si="11" ref="I224:I229">I164</f>
        <v>2735.51566</v>
      </c>
      <c r="J224" s="106"/>
    </row>
    <row r="225" spans="1:10" s="6" customFormat="1" ht="15">
      <c r="A225" s="72"/>
      <c r="B225" s="98"/>
      <c r="C225" s="98"/>
      <c r="D225" s="7">
        <v>2020</v>
      </c>
      <c r="E225" s="23">
        <f>E165+E192+E198+E204+E210+E216+E221</f>
        <v>13467.407310000002</v>
      </c>
      <c r="F225" s="23">
        <v>0</v>
      </c>
      <c r="G225" s="23">
        <f>G165+G192+G198+G204+G210+G216</f>
        <v>2000.8999999999999</v>
      </c>
      <c r="H225" s="23">
        <f>H165+H192+H198+H204+H210+H216+H221</f>
        <v>8790.02331</v>
      </c>
      <c r="I225" s="23">
        <f t="shared" si="11"/>
        <v>2676.484</v>
      </c>
      <c r="J225" s="106"/>
    </row>
    <row r="226" spans="1:10" s="6" customFormat="1" ht="15">
      <c r="A226" s="72"/>
      <c r="B226" s="98"/>
      <c r="C226" s="98"/>
      <c r="D226" s="7">
        <v>2021</v>
      </c>
      <c r="E226" s="23">
        <f>E166+E193+E199+E205+E211+E217+E222</f>
        <v>13561.103380000002</v>
      </c>
      <c r="F226" s="23">
        <v>0</v>
      </c>
      <c r="G226" s="23">
        <f>G166+G193+G199+G205+G211+G217</f>
        <v>2113.392</v>
      </c>
      <c r="H226" s="23">
        <f>H166+H193+H199+H205+H211+H217+H222</f>
        <v>8733.91138</v>
      </c>
      <c r="I226" s="23">
        <f t="shared" si="11"/>
        <v>2713.8</v>
      </c>
      <c r="J226" s="106"/>
    </row>
    <row r="227" spans="1:10" s="6" customFormat="1" ht="15">
      <c r="A227" s="72"/>
      <c r="B227" s="98"/>
      <c r="C227" s="98"/>
      <c r="D227" s="7">
        <v>2022</v>
      </c>
      <c r="E227" s="23">
        <f>E167+E194+E200+E206+E212+E218</f>
        <v>10662.492</v>
      </c>
      <c r="F227" s="23">
        <v>0</v>
      </c>
      <c r="G227" s="23">
        <f>G167+G194+G200+G206+G212+G218</f>
        <v>157.092</v>
      </c>
      <c r="H227" s="23">
        <f>H167+H194+H200+H206+H212+H218</f>
        <v>7759.000000000001</v>
      </c>
      <c r="I227" s="23">
        <f t="shared" si="11"/>
        <v>2746.4</v>
      </c>
      <c r="J227" s="106"/>
    </row>
    <row r="228" spans="1:10" s="6" customFormat="1" ht="15">
      <c r="A228" s="72"/>
      <c r="B228" s="98"/>
      <c r="C228" s="98"/>
      <c r="D228" s="7">
        <v>2023</v>
      </c>
      <c r="E228" s="23">
        <f>E168+E195+E201+E207+E213+E219</f>
        <v>10669.991999999998</v>
      </c>
      <c r="F228" s="23">
        <v>0</v>
      </c>
      <c r="G228" s="23">
        <f>G168+G195+G201+G207+G213+G219</f>
        <v>157.092</v>
      </c>
      <c r="H228" s="23">
        <f>H168+H195+H201+H207+H213+H219</f>
        <v>7732.7</v>
      </c>
      <c r="I228" s="23">
        <f t="shared" si="11"/>
        <v>2780.2</v>
      </c>
      <c r="J228" s="106"/>
    </row>
    <row r="229" spans="1:10" s="6" customFormat="1" ht="15">
      <c r="A229" s="72"/>
      <c r="B229" s="98"/>
      <c r="C229" s="98"/>
      <c r="D229" s="7">
        <v>2024</v>
      </c>
      <c r="E229" s="23">
        <f>E169+E196+E202+E208+E214+E220</f>
        <v>10591.600000000002</v>
      </c>
      <c r="F229" s="23">
        <v>0</v>
      </c>
      <c r="G229" s="23">
        <f>G169+G196+G202+G208+G214+G220</f>
        <v>45.9</v>
      </c>
      <c r="H229" s="23">
        <f>H169+H196+H202+H208+H214+H220</f>
        <v>7815.7</v>
      </c>
      <c r="I229" s="23">
        <f t="shared" si="11"/>
        <v>2730</v>
      </c>
      <c r="J229" s="106"/>
    </row>
    <row r="230" spans="1:10" s="6" customFormat="1" ht="19.5" customHeight="1">
      <c r="A230" s="14"/>
      <c r="B230" s="59" t="s">
        <v>123</v>
      </c>
      <c r="C230" s="47"/>
      <c r="D230" s="49"/>
      <c r="E230" s="49"/>
      <c r="F230" s="49"/>
      <c r="G230" s="49"/>
      <c r="H230" s="49"/>
      <c r="I230" s="49"/>
      <c r="J230" s="50"/>
    </row>
    <row r="231" spans="1:10" s="6" customFormat="1" ht="15">
      <c r="A231" s="71">
        <v>1</v>
      </c>
      <c r="B231" s="102" t="s">
        <v>23</v>
      </c>
      <c r="C231" s="68"/>
      <c r="D231" s="7">
        <v>2019</v>
      </c>
      <c r="E231" s="8">
        <f aca="true" t="shared" si="12" ref="E231:E236">H231</f>
        <v>41.7</v>
      </c>
      <c r="F231" s="8">
        <v>0</v>
      </c>
      <c r="G231" s="8">
        <v>0</v>
      </c>
      <c r="H231" s="8">
        <v>41.7</v>
      </c>
      <c r="I231" s="8">
        <v>0</v>
      </c>
      <c r="J231" s="77" t="s">
        <v>29</v>
      </c>
    </row>
    <row r="232" spans="1:10" s="6" customFormat="1" ht="15">
      <c r="A232" s="72"/>
      <c r="B232" s="103"/>
      <c r="C232" s="91"/>
      <c r="D232" s="7">
        <v>2020</v>
      </c>
      <c r="E232" s="8">
        <f>H232+I232</f>
        <v>122.4975</v>
      </c>
      <c r="F232" s="8">
        <v>0</v>
      </c>
      <c r="G232" s="8">
        <v>0</v>
      </c>
      <c r="H232" s="8">
        <v>68.00249</v>
      </c>
      <c r="I232" s="8">
        <v>54.49501</v>
      </c>
      <c r="J232" s="79"/>
    </row>
    <row r="233" spans="1:10" s="6" customFormat="1" ht="15">
      <c r="A233" s="72"/>
      <c r="B233" s="103"/>
      <c r="C233" s="91"/>
      <c r="D233" s="7">
        <v>2021</v>
      </c>
      <c r="E233" s="8">
        <f t="shared" si="12"/>
        <v>122.8</v>
      </c>
      <c r="F233" s="8">
        <v>0</v>
      </c>
      <c r="G233" s="8">
        <v>0</v>
      </c>
      <c r="H233" s="8">
        <v>122.8</v>
      </c>
      <c r="I233" s="8">
        <v>0</v>
      </c>
      <c r="J233" s="79"/>
    </row>
    <row r="234" spans="1:10" s="6" customFormat="1" ht="15">
      <c r="A234" s="72"/>
      <c r="B234" s="103"/>
      <c r="C234" s="91"/>
      <c r="D234" s="7">
        <v>2022</v>
      </c>
      <c r="E234" s="8">
        <f t="shared" si="12"/>
        <v>122.4</v>
      </c>
      <c r="F234" s="8">
        <v>0</v>
      </c>
      <c r="G234" s="8">
        <v>0</v>
      </c>
      <c r="H234" s="8">
        <v>122.4</v>
      </c>
      <c r="I234" s="8">
        <v>0</v>
      </c>
      <c r="J234" s="79"/>
    </row>
    <row r="235" spans="1:10" s="6" customFormat="1" ht="15">
      <c r="A235" s="72"/>
      <c r="B235" s="103"/>
      <c r="C235" s="91"/>
      <c r="D235" s="7">
        <v>2023</v>
      </c>
      <c r="E235" s="8">
        <f t="shared" si="12"/>
        <v>121.9</v>
      </c>
      <c r="F235" s="8">
        <v>0</v>
      </c>
      <c r="G235" s="8">
        <v>0</v>
      </c>
      <c r="H235" s="8">
        <v>121.9</v>
      </c>
      <c r="I235" s="8">
        <v>0</v>
      </c>
      <c r="J235" s="79"/>
    </row>
    <row r="236" spans="1:10" s="6" customFormat="1" ht="15">
      <c r="A236" s="72"/>
      <c r="B236" s="103"/>
      <c r="C236" s="91"/>
      <c r="D236" s="7">
        <v>2024</v>
      </c>
      <c r="E236" s="8">
        <f t="shared" si="12"/>
        <v>61.8</v>
      </c>
      <c r="F236" s="8">
        <v>0</v>
      </c>
      <c r="G236" s="8">
        <v>0</v>
      </c>
      <c r="H236" s="8">
        <v>61.8</v>
      </c>
      <c r="I236" s="8">
        <v>0</v>
      </c>
      <c r="J236" s="79"/>
    </row>
    <row r="237" spans="1:10" s="6" customFormat="1" ht="37.5" customHeight="1">
      <c r="A237" s="71">
        <v>2</v>
      </c>
      <c r="B237" s="102" t="s">
        <v>24</v>
      </c>
      <c r="C237" s="41" t="s">
        <v>16</v>
      </c>
      <c r="D237" s="7">
        <v>2019</v>
      </c>
      <c r="E237" s="8">
        <f>H237+I237+F237</f>
        <v>1246.8837700000001</v>
      </c>
      <c r="F237" s="8">
        <v>20.267</v>
      </c>
      <c r="G237" s="8">
        <v>0</v>
      </c>
      <c r="H237" s="8">
        <v>1060.93046</v>
      </c>
      <c r="I237" s="8">
        <v>165.68631</v>
      </c>
      <c r="J237" s="77" t="s">
        <v>29</v>
      </c>
    </row>
    <row r="238" spans="1:10" s="6" customFormat="1" ht="35.25" customHeight="1">
      <c r="A238" s="72"/>
      <c r="B238" s="110"/>
      <c r="C238" s="41" t="s">
        <v>16</v>
      </c>
      <c r="D238" s="7">
        <v>2020</v>
      </c>
      <c r="E238" s="8">
        <f aca="true" t="shared" si="13" ref="E238:E248">H238+I238</f>
        <v>1103.27456</v>
      </c>
      <c r="F238" s="8">
        <v>0</v>
      </c>
      <c r="G238" s="8">
        <v>0</v>
      </c>
      <c r="H238" s="8">
        <v>1103.27456</v>
      </c>
      <c r="I238" s="8">
        <v>0</v>
      </c>
      <c r="J238" s="79"/>
    </row>
    <row r="239" spans="1:10" s="6" customFormat="1" ht="38.25" customHeight="1">
      <c r="A239" s="72"/>
      <c r="B239" s="110"/>
      <c r="C239" s="41" t="s">
        <v>16</v>
      </c>
      <c r="D239" s="7">
        <v>2021</v>
      </c>
      <c r="E239" s="8">
        <f t="shared" si="13"/>
        <v>1214.9</v>
      </c>
      <c r="F239" s="8">
        <v>0</v>
      </c>
      <c r="G239" s="8">
        <v>0</v>
      </c>
      <c r="H239" s="8">
        <v>1214.9</v>
      </c>
      <c r="I239" s="8">
        <v>0</v>
      </c>
      <c r="J239" s="79"/>
    </row>
    <row r="240" spans="1:10" s="6" customFormat="1" ht="38.25" customHeight="1">
      <c r="A240" s="72"/>
      <c r="B240" s="110"/>
      <c r="C240" s="41" t="s">
        <v>16</v>
      </c>
      <c r="D240" s="7">
        <v>2022</v>
      </c>
      <c r="E240" s="8">
        <f t="shared" si="13"/>
        <v>1210.6</v>
      </c>
      <c r="F240" s="8">
        <v>0</v>
      </c>
      <c r="G240" s="8">
        <v>0</v>
      </c>
      <c r="H240" s="8">
        <v>1210.6</v>
      </c>
      <c r="I240" s="8">
        <v>0</v>
      </c>
      <c r="J240" s="79"/>
    </row>
    <row r="241" spans="1:10" s="6" customFormat="1" ht="38.25" customHeight="1">
      <c r="A241" s="72"/>
      <c r="B241" s="110"/>
      <c r="C241" s="41" t="s">
        <v>16</v>
      </c>
      <c r="D241" s="7">
        <v>2023</v>
      </c>
      <c r="E241" s="8">
        <f t="shared" si="13"/>
        <v>1205.8</v>
      </c>
      <c r="F241" s="8">
        <v>0</v>
      </c>
      <c r="G241" s="8">
        <v>0</v>
      </c>
      <c r="H241" s="8">
        <v>1205.8</v>
      </c>
      <c r="I241" s="8">
        <v>0</v>
      </c>
      <c r="J241" s="79"/>
    </row>
    <row r="242" spans="1:10" s="6" customFormat="1" ht="38.25" customHeight="1">
      <c r="A242" s="72"/>
      <c r="B242" s="110"/>
      <c r="C242" s="41" t="s">
        <v>16</v>
      </c>
      <c r="D242" s="7">
        <v>2024</v>
      </c>
      <c r="E242" s="8">
        <f t="shared" si="13"/>
        <v>1140.4</v>
      </c>
      <c r="F242" s="8">
        <v>0</v>
      </c>
      <c r="G242" s="8">
        <v>0</v>
      </c>
      <c r="H242" s="8">
        <v>1140.4</v>
      </c>
      <c r="I242" s="8">
        <v>0</v>
      </c>
      <c r="J242" s="79"/>
    </row>
    <row r="243" spans="1:10" s="6" customFormat="1" ht="17.25" customHeight="1">
      <c r="A243" s="72"/>
      <c r="B243" s="110"/>
      <c r="C243" s="31" t="s">
        <v>17</v>
      </c>
      <c r="D243" s="7">
        <v>2019</v>
      </c>
      <c r="E243" s="8">
        <f>H243+I243+F243</f>
        <v>6479.11745</v>
      </c>
      <c r="F243" s="8">
        <v>50.807</v>
      </c>
      <c r="G243" s="8">
        <v>0</v>
      </c>
      <c r="H243" s="8">
        <v>5238.09411</v>
      </c>
      <c r="I243" s="8">
        <v>1190.21634</v>
      </c>
      <c r="J243" s="79"/>
    </row>
    <row r="244" spans="1:10" s="6" customFormat="1" ht="16.5" customHeight="1">
      <c r="A244" s="72"/>
      <c r="B244" s="110"/>
      <c r="C244" s="31" t="s">
        <v>17</v>
      </c>
      <c r="D244" s="7">
        <v>2020</v>
      </c>
      <c r="E244" s="8">
        <f>H244+I244+F244</f>
        <v>6271.32436</v>
      </c>
      <c r="F244" s="8">
        <v>0</v>
      </c>
      <c r="G244" s="8">
        <v>0</v>
      </c>
      <c r="H244" s="8">
        <v>6271.32436</v>
      </c>
      <c r="I244" s="8">
        <v>0</v>
      </c>
      <c r="J244" s="79"/>
    </row>
    <row r="245" spans="1:10" s="6" customFormat="1" ht="15" customHeight="1">
      <c r="A245" s="72"/>
      <c r="B245" s="110"/>
      <c r="C245" s="31" t="s">
        <v>17</v>
      </c>
      <c r="D245" s="7">
        <v>2021</v>
      </c>
      <c r="E245" s="8">
        <f t="shared" si="13"/>
        <v>6028.94568</v>
      </c>
      <c r="F245" s="8">
        <v>0</v>
      </c>
      <c r="G245" s="8">
        <v>0</v>
      </c>
      <c r="H245" s="8">
        <v>6028.94568</v>
      </c>
      <c r="I245" s="8">
        <v>0</v>
      </c>
      <c r="J245" s="79"/>
    </row>
    <row r="246" spans="1:10" s="6" customFormat="1" ht="15" customHeight="1">
      <c r="A246" s="72"/>
      <c r="B246" s="110"/>
      <c r="C246" s="31" t="s">
        <v>17</v>
      </c>
      <c r="D246" s="7">
        <v>2022</v>
      </c>
      <c r="E246" s="8">
        <f t="shared" si="13"/>
        <v>5937</v>
      </c>
      <c r="F246" s="8">
        <v>0</v>
      </c>
      <c r="G246" s="8">
        <v>0</v>
      </c>
      <c r="H246" s="8">
        <v>5937</v>
      </c>
      <c r="I246" s="8">
        <v>0</v>
      </c>
      <c r="J246" s="79"/>
    </row>
    <row r="247" spans="1:10" s="6" customFormat="1" ht="15" customHeight="1">
      <c r="A247" s="72"/>
      <c r="B247" s="110"/>
      <c r="C247" s="31" t="s">
        <v>17</v>
      </c>
      <c r="D247" s="7">
        <v>2023</v>
      </c>
      <c r="E247" s="8">
        <f t="shared" si="13"/>
        <v>5914</v>
      </c>
      <c r="F247" s="8">
        <v>0</v>
      </c>
      <c r="G247" s="8">
        <v>0</v>
      </c>
      <c r="H247" s="8">
        <v>5914</v>
      </c>
      <c r="I247" s="8">
        <v>0</v>
      </c>
      <c r="J247" s="79"/>
    </row>
    <row r="248" spans="1:10" s="6" customFormat="1" ht="15" customHeight="1">
      <c r="A248" s="72"/>
      <c r="B248" s="110"/>
      <c r="C248" s="31" t="s">
        <v>17</v>
      </c>
      <c r="D248" s="7">
        <v>2024</v>
      </c>
      <c r="E248" s="8">
        <f t="shared" si="13"/>
        <v>5869</v>
      </c>
      <c r="F248" s="8">
        <v>0</v>
      </c>
      <c r="G248" s="8">
        <v>0</v>
      </c>
      <c r="H248" s="8">
        <v>5869</v>
      </c>
      <c r="I248" s="8">
        <v>0</v>
      </c>
      <c r="J248" s="79"/>
    </row>
    <row r="249" spans="1:10" s="6" customFormat="1" ht="15" customHeight="1">
      <c r="A249" s="71">
        <v>3</v>
      </c>
      <c r="B249" s="102" t="s">
        <v>13</v>
      </c>
      <c r="C249" s="68"/>
      <c r="D249" s="7">
        <v>2019</v>
      </c>
      <c r="E249" s="8">
        <f aca="true" t="shared" si="14" ref="E249:E260">H249</f>
        <v>18.8</v>
      </c>
      <c r="F249" s="8">
        <v>0</v>
      </c>
      <c r="G249" s="8">
        <v>0</v>
      </c>
      <c r="H249" s="8">
        <v>18.8</v>
      </c>
      <c r="I249" s="8">
        <v>0</v>
      </c>
      <c r="J249" s="77" t="s">
        <v>29</v>
      </c>
    </row>
    <row r="250" spans="1:10" s="6" customFormat="1" ht="14.25" customHeight="1">
      <c r="A250" s="72"/>
      <c r="B250" s="103"/>
      <c r="C250" s="91"/>
      <c r="D250" s="7">
        <v>2020</v>
      </c>
      <c r="E250" s="8">
        <f t="shared" si="14"/>
        <v>19.6</v>
      </c>
      <c r="F250" s="8">
        <v>0</v>
      </c>
      <c r="G250" s="8">
        <v>0</v>
      </c>
      <c r="H250" s="8">
        <v>19.6</v>
      </c>
      <c r="I250" s="8">
        <v>0</v>
      </c>
      <c r="J250" s="79"/>
    </row>
    <row r="251" spans="1:10" s="6" customFormat="1" ht="14.25" customHeight="1">
      <c r="A251" s="72"/>
      <c r="B251" s="103"/>
      <c r="C251" s="91"/>
      <c r="D251" s="7">
        <v>2021</v>
      </c>
      <c r="E251" s="8">
        <f t="shared" si="14"/>
        <v>28</v>
      </c>
      <c r="F251" s="8">
        <v>0</v>
      </c>
      <c r="G251" s="8">
        <v>0</v>
      </c>
      <c r="H251" s="8">
        <v>28</v>
      </c>
      <c r="I251" s="8">
        <v>0</v>
      </c>
      <c r="J251" s="79"/>
    </row>
    <row r="252" spans="1:10" s="6" customFormat="1" ht="14.25" customHeight="1">
      <c r="A252" s="72"/>
      <c r="B252" s="103"/>
      <c r="C252" s="91"/>
      <c r="D252" s="7">
        <v>2022</v>
      </c>
      <c r="E252" s="8">
        <f t="shared" si="14"/>
        <v>28</v>
      </c>
      <c r="F252" s="8">
        <v>0</v>
      </c>
      <c r="G252" s="8">
        <v>0</v>
      </c>
      <c r="H252" s="8">
        <v>28</v>
      </c>
      <c r="I252" s="8">
        <v>0</v>
      </c>
      <c r="J252" s="79"/>
    </row>
    <row r="253" spans="1:10" s="6" customFormat="1" ht="14.25" customHeight="1">
      <c r="A253" s="72"/>
      <c r="B253" s="103"/>
      <c r="C253" s="91"/>
      <c r="D253" s="7">
        <v>2023</v>
      </c>
      <c r="E253" s="8">
        <f t="shared" si="14"/>
        <v>28</v>
      </c>
      <c r="F253" s="8">
        <v>0</v>
      </c>
      <c r="G253" s="8">
        <v>0</v>
      </c>
      <c r="H253" s="8">
        <v>28</v>
      </c>
      <c r="I253" s="8">
        <v>0</v>
      </c>
      <c r="J253" s="79"/>
    </row>
    <row r="254" spans="1:10" s="6" customFormat="1" ht="14.25" customHeight="1">
      <c r="A254" s="72"/>
      <c r="B254" s="103"/>
      <c r="C254" s="91"/>
      <c r="D254" s="7">
        <v>2024</v>
      </c>
      <c r="E254" s="8">
        <f t="shared" si="14"/>
        <v>19.6</v>
      </c>
      <c r="F254" s="8">
        <v>0</v>
      </c>
      <c r="G254" s="8">
        <v>0</v>
      </c>
      <c r="H254" s="8">
        <v>19.6</v>
      </c>
      <c r="I254" s="8">
        <v>0</v>
      </c>
      <c r="J254" s="79"/>
    </row>
    <row r="255" spans="1:10" s="6" customFormat="1" ht="38.25" customHeight="1">
      <c r="A255" s="61">
        <v>4</v>
      </c>
      <c r="B255" s="62" t="s">
        <v>18</v>
      </c>
      <c r="C255" s="63"/>
      <c r="D255" s="18">
        <v>2019</v>
      </c>
      <c r="E255" s="32">
        <f>H255</f>
        <v>322</v>
      </c>
      <c r="F255" s="32">
        <v>0</v>
      </c>
      <c r="G255" s="32">
        <v>0</v>
      </c>
      <c r="H255" s="32">
        <v>322</v>
      </c>
      <c r="I255" s="32">
        <v>0</v>
      </c>
      <c r="J255" s="64" t="s">
        <v>29</v>
      </c>
    </row>
    <row r="256" spans="1:10" s="67" customFormat="1" ht="16.5" customHeight="1">
      <c r="A256" s="144">
        <v>5</v>
      </c>
      <c r="B256" s="141" t="s">
        <v>131</v>
      </c>
      <c r="C256" s="140"/>
      <c r="D256" s="7">
        <v>2020</v>
      </c>
      <c r="E256" s="8">
        <f t="shared" si="14"/>
        <v>349</v>
      </c>
      <c r="F256" s="8">
        <v>0</v>
      </c>
      <c r="G256" s="8">
        <v>0</v>
      </c>
      <c r="H256" s="8">
        <v>349</v>
      </c>
      <c r="I256" s="8">
        <v>0</v>
      </c>
      <c r="J256" s="77" t="s">
        <v>29</v>
      </c>
    </row>
    <row r="257" spans="1:10" s="67" customFormat="1" ht="15.75" customHeight="1">
      <c r="A257" s="72"/>
      <c r="B257" s="142"/>
      <c r="C257" s="91"/>
      <c r="D257" s="7">
        <v>2021</v>
      </c>
      <c r="E257" s="8">
        <f t="shared" si="14"/>
        <v>354</v>
      </c>
      <c r="F257" s="8">
        <v>0</v>
      </c>
      <c r="G257" s="8">
        <v>0</v>
      </c>
      <c r="H257" s="8">
        <v>354</v>
      </c>
      <c r="I257" s="8">
        <v>0</v>
      </c>
      <c r="J257" s="78"/>
    </row>
    <row r="258" spans="1:10" s="67" customFormat="1" ht="15.75" customHeight="1">
      <c r="A258" s="72"/>
      <c r="B258" s="142"/>
      <c r="C258" s="91"/>
      <c r="D258" s="7">
        <v>2022</v>
      </c>
      <c r="E258" s="8">
        <f t="shared" si="14"/>
        <v>354</v>
      </c>
      <c r="F258" s="8">
        <v>0</v>
      </c>
      <c r="G258" s="8">
        <v>0</v>
      </c>
      <c r="H258" s="8">
        <v>354</v>
      </c>
      <c r="I258" s="8">
        <v>0</v>
      </c>
      <c r="J258" s="78"/>
    </row>
    <row r="259" spans="1:10" s="67" customFormat="1" ht="15.75" customHeight="1">
      <c r="A259" s="72"/>
      <c r="B259" s="142"/>
      <c r="C259" s="91"/>
      <c r="D259" s="7">
        <v>2023</v>
      </c>
      <c r="E259" s="8">
        <f t="shared" si="14"/>
        <v>354</v>
      </c>
      <c r="F259" s="8">
        <v>0</v>
      </c>
      <c r="G259" s="8">
        <v>0</v>
      </c>
      <c r="H259" s="8">
        <v>354</v>
      </c>
      <c r="I259" s="8">
        <v>0</v>
      </c>
      <c r="J259" s="78"/>
    </row>
    <row r="260" spans="1:10" s="67" customFormat="1" ht="15.75" customHeight="1">
      <c r="A260" s="82"/>
      <c r="B260" s="143"/>
      <c r="C260" s="88"/>
      <c r="D260" s="7">
        <v>2024</v>
      </c>
      <c r="E260" s="8">
        <f t="shared" si="14"/>
        <v>349</v>
      </c>
      <c r="F260" s="8">
        <v>0</v>
      </c>
      <c r="G260" s="8">
        <v>0</v>
      </c>
      <c r="H260" s="8">
        <v>349</v>
      </c>
      <c r="I260" s="8">
        <v>0</v>
      </c>
      <c r="J260" s="109"/>
    </row>
    <row r="261" spans="1:10" s="67" customFormat="1" ht="16.5" customHeight="1">
      <c r="A261" s="71">
        <v>6</v>
      </c>
      <c r="B261" s="135" t="s">
        <v>14</v>
      </c>
      <c r="C261" s="68"/>
      <c r="D261" s="65">
        <v>2019</v>
      </c>
      <c r="E261" s="66">
        <v>41</v>
      </c>
      <c r="F261" s="66">
        <v>0</v>
      </c>
      <c r="G261" s="66">
        <v>0</v>
      </c>
      <c r="H261" s="66">
        <v>41</v>
      </c>
      <c r="I261" s="66">
        <v>0</v>
      </c>
      <c r="J261" s="77" t="s">
        <v>29</v>
      </c>
    </row>
    <row r="262" spans="1:10" s="6" customFormat="1" ht="14.25" customHeight="1">
      <c r="A262" s="72"/>
      <c r="B262" s="110"/>
      <c r="C262" s="91"/>
      <c r="D262" s="7">
        <v>2020</v>
      </c>
      <c r="E262" s="8">
        <v>41</v>
      </c>
      <c r="F262" s="8">
        <v>0</v>
      </c>
      <c r="G262" s="8">
        <v>0</v>
      </c>
      <c r="H262" s="8">
        <v>41</v>
      </c>
      <c r="I262" s="8">
        <v>0</v>
      </c>
      <c r="J262" s="79"/>
    </row>
    <row r="263" spans="1:10" s="6" customFormat="1" ht="16.5" customHeight="1">
      <c r="A263" s="72"/>
      <c r="B263" s="110"/>
      <c r="C263" s="91"/>
      <c r="D263" s="7">
        <v>2021</v>
      </c>
      <c r="E263" s="8">
        <v>37.76</v>
      </c>
      <c r="F263" s="8">
        <v>0</v>
      </c>
      <c r="G263" s="8">
        <v>0</v>
      </c>
      <c r="H263" s="8">
        <v>37.76</v>
      </c>
      <c r="I263" s="8">
        <v>0</v>
      </c>
      <c r="J263" s="79"/>
    </row>
    <row r="264" spans="1:10" s="6" customFormat="1" ht="16.5" customHeight="1">
      <c r="A264" s="72"/>
      <c r="B264" s="110"/>
      <c r="C264" s="91"/>
      <c r="D264" s="7">
        <v>2022</v>
      </c>
      <c r="E264" s="8">
        <v>37.76</v>
      </c>
      <c r="F264" s="8">
        <v>0</v>
      </c>
      <c r="G264" s="8">
        <v>0</v>
      </c>
      <c r="H264" s="8">
        <v>37.76</v>
      </c>
      <c r="I264" s="8">
        <v>0</v>
      </c>
      <c r="J264" s="79"/>
    </row>
    <row r="265" spans="1:10" s="6" customFormat="1" ht="16.5" customHeight="1">
      <c r="A265" s="72"/>
      <c r="B265" s="110"/>
      <c r="C265" s="91"/>
      <c r="D265" s="7">
        <v>2023</v>
      </c>
      <c r="E265" s="8">
        <v>37.76</v>
      </c>
      <c r="F265" s="8">
        <v>0</v>
      </c>
      <c r="G265" s="8">
        <v>0</v>
      </c>
      <c r="H265" s="8">
        <v>37.76</v>
      </c>
      <c r="I265" s="8">
        <v>0</v>
      </c>
      <c r="J265" s="79"/>
    </row>
    <row r="266" spans="1:10" s="6" customFormat="1" ht="16.5" customHeight="1">
      <c r="A266" s="72"/>
      <c r="B266" s="110"/>
      <c r="C266" s="91"/>
      <c r="D266" s="7">
        <v>2024</v>
      </c>
      <c r="E266" s="8">
        <v>41</v>
      </c>
      <c r="F266" s="8">
        <v>0</v>
      </c>
      <c r="G266" s="8">
        <v>0</v>
      </c>
      <c r="H266" s="8">
        <v>41</v>
      </c>
      <c r="I266" s="8">
        <v>0</v>
      </c>
      <c r="J266" s="80"/>
    </row>
    <row r="267" spans="1:10" s="6" customFormat="1" ht="15" customHeight="1">
      <c r="A267" s="71">
        <v>7</v>
      </c>
      <c r="B267" s="135" t="s">
        <v>15</v>
      </c>
      <c r="C267" s="68"/>
      <c r="D267" s="7">
        <v>2019</v>
      </c>
      <c r="E267" s="8">
        <v>10</v>
      </c>
      <c r="F267" s="8">
        <v>0</v>
      </c>
      <c r="G267" s="8">
        <v>0</v>
      </c>
      <c r="H267" s="8">
        <v>10</v>
      </c>
      <c r="I267" s="8">
        <v>0</v>
      </c>
      <c r="J267" s="77" t="s">
        <v>29</v>
      </c>
    </row>
    <row r="268" spans="1:10" s="6" customFormat="1" ht="16.5" customHeight="1">
      <c r="A268" s="72"/>
      <c r="B268" s="110"/>
      <c r="C268" s="91"/>
      <c r="D268" s="7">
        <v>2020</v>
      </c>
      <c r="E268" s="8">
        <f>H268</f>
        <v>10</v>
      </c>
      <c r="F268" s="8">
        <v>0</v>
      </c>
      <c r="G268" s="8">
        <v>0</v>
      </c>
      <c r="H268" s="8">
        <v>10</v>
      </c>
      <c r="I268" s="8">
        <v>0</v>
      </c>
      <c r="J268" s="79"/>
    </row>
    <row r="269" spans="1:10" s="6" customFormat="1" ht="12.75" customHeight="1">
      <c r="A269" s="72"/>
      <c r="B269" s="110"/>
      <c r="C269" s="91"/>
      <c r="D269" s="7">
        <v>2021</v>
      </c>
      <c r="E269" s="8">
        <f>H269</f>
        <v>10.10145</v>
      </c>
      <c r="F269" s="8">
        <v>0</v>
      </c>
      <c r="G269" s="8">
        <v>0</v>
      </c>
      <c r="H269" s="8">
        <v>10.10145</v>
      </c>
      <c r="I269" s="8">
        <v>0</v>
      </c>
      <c r="J269" s="79"/>
    </row>
    <row r="270" spans="1:10" s="6" customFormat="1" ht="12.75" customHeight="1">
      <c r="A270" s="72"/>
      <c r="B270" s="110"/>
      <c r="C270" s="91"/>
      <c r="D270" s="7">
        <v>2022</v>
      </c>
      <c r="E270" s="8">
        <f>H270</f>
        <v>10.24</v>
      </c>
      <c r="F270" s="8">
        <v>0</v>
      </c>
      <c r="G270" s="8">
        <v>0</v>
      </c>
      <c r="H270" s="8">
        <v>10.24</v>
      </c>
      <c r="I270" s="8">
        <v>0</v>
      </c>
      <c r="J270" s="79"/>
    </row>
    <row r="271" spans="1:10" s="6" customFormat="1" ht="12.75" customHeight="1">
      <c r="A271" s="72"/>
      <c r="B271" s="110"/>
      <c r="C271" s="91"/>
      <c r="D271" s="7">
        <v>2023</v>
      </c>
      <c r="E271" s="8">
        <f>H271</f>
        <v>9.34</v>
      </c>
      <c r="F271" s="8">
        <v>0</v>
      </c>
      <c r="G271" s="8">
        <v>0</v>
      </c>
      <c r="H271" s="8">
        <v>9.34</v>
      </c>
      <c r="I271" s="8">
        <v>0</v>
      </c>
      <c r="J271" s="79"/>
    </row>
    <row r="272" spans="1:10" s="6" customFormat="1" ht="12.75" customHeight="1">
      <c r="A272" s="72"/>
      <c r="B272" s="110"/>
      <c r="C272" s="91"/>
      <c r="D272" s="7">
        <v>2024</v>
      </c>
      <c r="E272" s="8">
        <f>H272</f>
        <v>10</v>
      </c>
      <c r="F272" s="8">
        <v>0</v>
      </c>
      <c r="G272" s="8">
        <v>0</v>
      </c>
      <c r="H272" s="8">
        <v>10</v>
      </c>
      <c r="I272" s="8">
        <v>0</v>
      </c>
      <c r="J272" s="79"/>
    </row>
    <row r="273" spans="1:10" s="6" customFormat="1" ht="13.5" customHeight="1">
      <c r="A273" s="71">
        <v>8</v>
      </c>
      <c r="B273" s="102" t="s">
        <v>34</v>
      </c>
      <c r="C273" s="68"/>
      <c r="D273" s="7">
        <v>2019</v>
      </c>
      <c r="E273" s="8">
        <f>H273+I273</f>
        <v>35.79</v>
      </c>
      <c r="F273" s="8">
        <v>0</v>
      </c>
      <c r="G273" s="8">
        <v>0</v>
      </c>
      <c r="H273" s="8">
        <v>21.16</v>
      </c>
      <c r="I273" s="8">
        <v>14.63</v>
      </c>
      <c r="J273" s="77" t="s">
        <v>29</v>
      </c>
    </row>
    <row r="274" spans="1:10" s="6" customFormat="1" ht="15" customHeight="1">
      <c r="A274" s="72"/>
      <c r="B274" s="103"/>
      <c r="C274" s="91"/>
      <c r="D274" s="7">
        <v>2020</v>
      </c>
      <c r="E274" s="8">
        <f>H274</f>
        <v>43.49</v>
      </c>
      <c r="F274" s="8">
        <v>0</v>
      </c>
      <c r="G274" s="8">
        <v>0</v>
      </c>
      <c r="H274" s="8">
        <v>43.49</v>
      </c>
      <c r="I274" s="8">
        <v>0</v>
      </c>
      <c r="J274" s="79"/>
    </row>
    <row r="275" spans="1:10" s="6" customFormat="1" ht="17.25" customHeight="1">
      <c r="A275" s="72"/>
      <c r="B275" s="103"/>
      <c r="C275" s="91"/>
      <c r="D275" s="7">
        <v>2021</v>
      </c>
      <c r="E275" s="8">
        <f>H275</f>
        <v>16.1</v>
      </c>
      <c r="F275" s="8">
        <v>0</v>
      </c>
      <c r="G275" s="8">
        <v>0</v>
      </c>
      <c r="H275" s="8">
        <v>16.1</v>
      </c>
      <c r="I275" s="8">
        <v>0</v>
      </c>
      <c r="J275" s="79"/>
    </row>
    <row r="276" spans="1:10" s="6" customFormat="1" ht="17.25" customHeight="1">
      <c r="A276" s="72"/>
      <c r="B276" s="103"/>
      <c r="C276" s="91"/>
      <c r="D276" s="7">
        <v>2022</v>
      </c>
      <c r="E276" s="8">
        <f>H276</f>
        <v>16</v>
      </c>
      <c r="F276" s="8">
        <v>0</v>
      </c>
      <c r="G276" s="8">
        <v>0</v>
      </c>
      <c r="H276" s="8">
        <v>16</v>
      </c>
      <c r="I276" s="8">
        <v>0</v>
      </c>
      <c r="J276" s="79"/>
    </row>
    <row r="277" spans="1:10" s="6" customFormat="1" ht="17.25" customHeight="1">
      <c r="A277" s="72"/>
      <c r="B277" s="103"/>
      <c r="C277" s="91"/>
      <c r="D277" s="7">
        <v>2023</v>
      </c>
      <c r="E277" s="8">
        <f>H277</f>
        <v>16</v>
      </c>
      <c r="F277" s="8">
        <v>0</v>
      </c>
      <c r="G277" s="8">
        <v>0</v>
      </c>
      <c r="H277" s="8">
        <v>16</v>
      </c>
      <c r="I277" s="8">
        <v>0</v>
      </c>
      <c r="J277" s="79"/>
    </row>
    <row r="278" spans="1:10" s="6" customFormat="1" ht="17.25" customHeight="1">
      <c r="A278" s="72"/>
      <c r="B278" s="103"/>
      <c r="C278" s="91"/>
      <c r="D278" s="7">
        <v>2024</v>
      </c>
      <c r="E278" s="8">
        <f>H278</f>
        <v>32.6</v>
      </c>
      <c r="F278" s="8">
        <v>0</v>
      </c>
      <c r="G278" s="8">
        <v>0</v>
      </c>
      <c r="H278" s="8">
        <v>32.6</v>
      </c>
      <c r="I278" s="8">
        <v>0</v>
      </c>
      <c r="J278" s="79"/>
    </row>
    <row r="279" spans="1:10" s="6" customFormat="1" ht="15.75" customHeight="1">
      <c r="A279" s="71">
        <v>9</v>
      </c>
      <c r="B279" s="135" t="s">
        <v>8</v>
      </c>
      <c r="C279" s="68"/>
      <c r="D279" s="7">
        <v>2019</v>
      </c>
      <c r="E279" s="8">
        <v>1</v>
      </c>
      <c r="F279" s="8">
        <v>0</v>
      </c>
      <c r="G279" s="8">
        <v>0</v>
      </c>
      <c r="H279" s="8">
        <f>E279</f>
        <v>1</v>
      </c>
      <c r="I279" s="8">
        <v>0</v>
      </c>
      <c r="J279" s="77" t="s">
        <v>29</v>
      </c>
    </row>
    <row r="280" spans="1:10" s="6" customFormat="1" ht="15.75" customHeight="1">
      <c r="A280" s="72"/>
      <c r="B280" s="110"/>
      <c r="C280" s="91"/>
      <c r="D280" s="7">
        <v>2020</v>
      </c>
      <c r="E280" s="8">
        <f>H280</f>
        <v>0</v>
      </c>
      <c r="F280" s="8">
        <v>0</v>
      </c>
      <c r="G280" s="8">
        <v>0</v>
      </c>
      <c r="H280" s="8">
        <v>0</v>
      </c>
      <c r="I280" s="8">
        <v>0</v>
      </c>
      <c r="J280" s="79"/>
    </row>
    <row r="281" spans="1:10" s="6" customFormat="1" ht="14.25" customHeight="1">
      <c r="A281" s="72"/>
      <c r="B281" s="110"/>
      <c r="C281" s="91"/>
      <c r="D281" s="7">
        <v>2021</v>
      </c>
      <c r="E281" s="8">
        <f>H281</f>
        <v>1</v>
      </c>
      <c r="F281" s="8">
        <v>0</v>
      </c>
      <c r="G281" s="8">
        <v>0</v>
      </c>
      <c r="H281" s="8">
        <v>1</v>
      </c>
      <c r="I281" s="8">
        <v>0</v>
      </c>
      <c r="J281" s="79"/>
    </row>
    <row r="282" spans="1:10" s="6" customFormat="1" ht="14.25" customHeight="1">
      <c r="A282" s="72"/>
      <c r="B282" s="110"/>
      <c r="C282" s="91"/>
      <c r="D282" s="7">
        <v>2022</v>
      </c>
      <c r="E282" s="8">
        <f>H282</f>
        <v>1</v>
      </c>
      <c r="F282" s="8">
        <v>0</v>
      </c>
      <c r="G282" s="8">
        <v>0</v>
      </c>
      <c r="H282" s="8">
        <v>1</v>
      </c>
      <c r="I282" s="8">
        <v>0</v>
      </c>
      <c r="J282" s="79"/>
    </row>
    <row r="283" spans="1:10" s="6" customFormat="1" ht="14.25" customHeight="1">
      <c r="A283" s="72"/>
      <c r="B283" s="110"/>
      <c r="C283" s="91"/>
      <c r="D283" s="7">
        <v>2023</v>
      </c>
      <c r="E283" s="8">
        <f>H283</f>
        <v>1</v>
      </c>
      <c r="F283" s="8">
        <v>0</v>
      </c>
      <c r="G283" s="8">
        <v>0</v>
      </c>
      <c r="H283" s="8">
        <v>1</v>
      </c>
      <c r="I283" s="8">
        <v>0</v>
      </c>
      <c r="J283" s="79"/>
    </row>
    <row r="284" spans="1:10" s="6" customFormat="1" ht="14.25" customHeight="1">
      <c r="A284" s="72"/>
      <c r="B284" s="110"/>
      <c r="C284" s="91"/>
      <c r="D284" s="7">
        <v>2024</v>
      </c>
      <c r="E284" s="8">
        <f>H284</f>
        <v>1</v>
      </c>
      <c r="F284" s="8">
        <v>0</v>
      </c>
      <c r="G284" s="8">
        <v>0</v>
      </c>
      <c r="H284" s="8">
        <v>1</v>
      </c>
      <c r="I284" s="8">
        <v>0</v>
      </c>
      <c r="J284" s="79"/>
    </row>
    <row r="285" spans="1:10" s="6" customFormat="1" ht="15">
      <c r="A285" s="71">
        <v>10</v>
      </c>
      <c r="B285" s="102" t="s">
        <v>25</v>
      </c>
      <c r="C285" s="31"/>
      <c r="D285" s="7">
        <v>2019</v>
      </c>
      <c r="E285" s="8">
        <f aca="true" t="shared" si="15" ref="E285:E290">H285</f>
        <v>398.55884</v>
      </c>
      <c r="F285" s="8">
        <v>0</v>
      </c>
      <c r="G285" s="8">
        <v>0</v>
      </c>
      <c r="H285" s="8">
        <v>398.55884</v>
      </c>
      <c r="I285" s="8">
        <v>0</v>
      </c>
      <c r="J285" s="111" t="s">
        <v>29</v>
      </c>
    </row>
    <row r="286" spans="1:10" s="6" customFormat="1" ht="15">
      <c r="A286" s="72"/>
      <c r="B286" s="103"/>
      <c r="C286" s="31"/>
      <c r="D286" s="7">
        <v>2020</v>
      </c>
      <c r="E286" s="8">
        <f t="shared" si="15"/>
        <v>415.19184</v>
      </c>
      <c r="F286" s="8">
        <v>0</v>
      </c>
      <c r="G286" s="8">
        <v>0</v>
      </c>
      <c r="H286" s="8">
        <v>415.19184</v>
      </c>
      <c r="I286" s="8">
        <v>0</v>
      </c>
      <c r="J286" s="106"/>
    </row>
    <row r="287" spans="1:10" s="6" customFormat="1" ht="15">
      <c r="A287" s="72"/>
      <c r="B287" s="103"/>
      <c r="C287" s="31"/>
      <c r="D287" s="7">
        <v>2021</v>
      </c>
      <c r="E287" s="8">
        <f t="shared" si="15"/>
        <v>420.7</v>
      </c>
      <c r="F287" s="8">
        <v>0</v>
      </c>
      <c r="G287" s="8">
        <v>0</v>
      </c>
      <c r="H287" s="8">
        <v>420.7</v>
      </c>
      <c r="I287" s="8">
        <v>0</v>
      </c>
      <c r="J287" s="106"/>
    </row>
    <row r="288" spans="1:10" s="6" customFormat="1" ht="15">
      <c r="A288" s="72"/>
      <c r="B288" s="103"/>
      <c r="C288" s="31"/>
      <c r="D288" s="7">
        <v>2022</v>
      </c>
      <c r="E288" s="8">
        <f t="shared" si="15"/>
        <v>419.2</v>
      </c>
      <c r="F288" s="8">
        <v>0</v>
      </c>
      <c r="G288" s="8">
        <v>0</v>
      </c>
      <c r="H288" s="8">
        <v>419.2</v>
      </c>
      <c r="I288" s="8">
        <v>0</v>
      </c>
      <c r="J288" s="106"/>
    </row>
    <row r="289" spans="1:10" s="6" customFormat="1" ht="15">
      <c r="A289" s="72"/>
      <c r="B289" s="103"/>
      <c r="C289" s="31"/>
      <c r="D289" s="7">
        <v>2023</v>
      </c>
      <c r="E289" s="8">
        <f t="shared" si="15"/>
        <v>417.6</v>
      </c>
      <c r="F289" s="8">
        <v>0</v>
      </c>
      <c r="G289" s="8">
        <v>0</v>
      </c>
      <c r="H289" s="8">
        <v>417.6</v>
      </c>
      <c r="I289" s="8">
        <v>0</v>
      </c>
      <c r="J289" s="106"/>
    </row>
    <row r="290" spans="1:10" s="6" customFormat="1" ht="15">
      <c r="A290" s="72"/>
      <c r="B290" s="103"/>
      <c r="C290" s="31"/>
      <c r="D290" s="7">
        <v>2024</v>
      </c>
      <c r="E290" s="8">
        <f t="shared" si="15"/>
        <v>394.9</v>
      </c>
      <c r="F290" s="8">
        <v>0</v>
      </c>
      <c r="G290" s="8">
        <v>0</v>
      </c>
      <c r="H290" s="8">
        <v>394.9</v>
      </c>
      <c r="I290" s="8">
        <v>0</v>
      </c>
      <c r="J290" s="106"/>
    </row>
    <row r="291" spans="1:10" s="6" customFormat="1" ht="15.75" customHeight="1">
      <c r="A291" s="71">
        <v>11</v>
      </c>
      <c r="B291" s="102" t="s">
        <v>59</v>
      </c>
      <c r="C291" s="68"/>
      <c r="D291" s="7">
        <v>2019</v>
      </c>
      <c r="E291" s="8">
        <v>10</v>
      </c>
      <c r="F291" s="8">
        <v>0</v>
      </c>
      <c r="G291" s="8">
        <v>0</v>
      </c>
      <c r="H291" s="8">
        <v>10</v>
      </c>
      <c r="I291" s="8">
        <v>0</v>
      </c>
      <c r="J291" s="77" t="s">
        <v>29</v>
      </c>
    </row>
    <row r="292" spans="1:10" s="6" customFormat="1" ht="15.75" customHeight="1">
      <c r="A292" s="72"/>
      <c r="B292" s="103"/>
      <c r="C292" s="91"/>
      <c r="D292" s="7">
        <v>2020</v>
      </c>
      <c r="E292" s="8">
        <v>10</v>
      </c>
      <c r="F292" s="8">
        <v>0</v>
      </c>
      <c r="G292" s="8">
        <v>0</v>
      </c>
      <c r="H292" s="8">
        <v>10</v>
      </c>
      <c r="I292" s="8">
        <v>0</v>
      </c>
      <c r="J292" s="79"/>
    </row>
    <row r="293" spans="1:10" s="6" customFormat="1" ht="15" customHeight="1">
      <c r="A293" s="72"/>
      <c r="B293" s="103"/>
      <c r="C293" s="91"/>
      <c r="D293" s="7">
        <v>2021</v>
      </c>
      <c r="E293" s="8">
        <v>10</v>
      </c>
      <c r="F293" s="8">
        <v>0</v>
      </c>
      <c r="G293" s="8">
        <v>0</v>
      </c>
      <c r="H293" s="8">
        <v>10</v>
      </c>
      <c r="I293" s="8">
        <v>0</v>
      </c>
      <c r="J293" s="79"/>
    </row>
    <row r="294" spans="1:10" s="6" customFormat="1" ht="15" customHeight="1">
      <c r="A294" s="72"/>
      <c r="B294" s="103"/>
      <c r="C294" s="91"/>
      <c r="D294" s="7">
        <v>2022</v>
      </c>
      <c r="E294" s="8">
        <v>10</v>
      </c>
      <c r="F294" s="8">
        <v>0</v>
      </c>
      <c r="G294" s="8">
        <v>0</v>
      </c>
      <c r="H294" s="8">
        <v>10</v>
      </c>
      <c r="I294" s="8">
        <v>0</v>
      </c>
      <c r="J294" s="79"/>
    </row>
    <row r="295" spans="1:10" s="6" customFormat="1" ht="15" customHeight="1">
      <c r="A295" s="72"/>
      <c r="B295" s="103"/>
      <c r="C295" s="91"/>
      <c r="D295" s="7">
        <v>2023</v>
      </c>
      <c r="E295" s="8">
        <v>10</v>
      </c>
      <c r="F295" s="8">
        <v>0</v>
      </c>
      <c r="G295" s="8">
        <v>0</v>
      </c>
      <c r="H295" s="8">
        <v>10</v>
      </c>
      <c r="I295" s="8">
        <v>0</v>
      </c>
      <c r="J295" s="79"/>
    </row>
    <row r="296" spans="1:10" s="6" customFormat="1" ht="15" customHeight="1">
      <c r="A296" s="72"/>
      <c r="B296" s="103"/>
      <c r="C296" s="91"/>
      <c r="D296" s="7">
        <v>2024</v>
      </c>
      <c r="E296" s="8">
        <v>10</v>
      </c>
      <c r="F296" s="8">
        <v>0</v>
      </c>
      <c r="G296" s="8">
        <v>0</v>
      </c>
      <c r="H296" s="8">
        <v>10</v>
      </c>
      <c r="I296" s="8">
        <v>0</v>
      </c>
      <c r="J296" s="79"/>
    </row>
    <row r="297" spans="1:10" s="6" customFormat="1" ht="17.25" customHeight="1">
      <c r="A297" s="71">
        <v>12</v>
      </c>
      <c r="B297" s="102" t="s">
        <v>28</v>
      </c>
      <c r="C297" s="31"/>
      <c r="D297" s="7">
        <v>2019</v>
      </c>
      <c r="E297" s="8">
        <f>F297</f>
        <v>278.3</v>
      </c>
      <c r="F297" s="8">
        <v>278.3</v>
      </c>
      <c r="G297" s="8">
        <v>0</v>
      </c>
      <c r="H297" s="8">
        <v>0</v>
      </c>
      <c r="I297" s="8">
        <v>0</v>
      </c>
      <c r="J297" s="77" t="s">
        <v>29</v>
      </c>
    </row>
    <row r="298" spans="1:10" s="6" customFormat="1" ht="15.75" customHeight="1">
      <c r="A298" s="86"/>
      <c r="B298" s="142"/>
      <c r="C298" s="31"/>
      <c r="D298" s="7">
        <v>2020</v>
      </c>
      <c r="E298" s="8">
        <v>284.6</v>
      </c>
      <c r="F298" s="8">
        <v>284.6</v>
      </c>
      <c r="G298" s="8">
        <v>0</v>
      </c>
      <c r="H298" s="8">
        <v>0</v>
      </c>
      <c r="I298" s="8">
        <v>0</v>
      </c>
      <c r="J298" s="78"/>
    </row>
    <row r="299" spans="1:10" s="6" customFormat="1" ht="15.75" customHeight="1">
      <c r="A299" s="86"/>
      <c r="B299" s="142"/>
      <c r="C299" s="31"/>
      <c r="D299" s="7">
        <v>2021</v>
      </c>
      <c r="E299" s="8">
        <f>F299</f>
        <v>153</v>
      </c>
      <c r="F299" s="8">
        <v>153</v>
      </c>
      <c r="G299" s="8">
        <v>0</v>
      </c>
      <c r="H299" s="8">
        <v>0</v>
      </c>
      <c r="I299" s="8">
        <v>0</v>
      </c>
      <c r="J299" s="78"/>
    </row>
    <row r="300" spans="1:10" s="6" customFormat="1" ht="15.75" customHeight="1">
      <c r="A300" s="86"/>
      <c r="B300" s="142"/>
      <c r="C300" s="31"/>
      <c r="D300" s="7">
        <v>2022</v>
      </c>
      <c r="E300" s="8">
        <f>F300</f>
        <v>153</v>
      </c>
      <c r="F300" s="8">
        <v>153</v>
      </c>
      <c r="G300" s="8">
        <v>0</v>
      </c>
      <c r="H300" s="8">
        <v>0</v>
      </c>
      <c r="I300" s="8">
        <v>0</v>
      </c>
      <c r="J300" s="78"/>
    </row>
    <row r="301" spans="1:10" s="6" customFormat="1" ht="15.75" customHeight="1">
      <c r="A301" s="82"/>
      <c r="B301" s="104"/>
      <c r="C301" s="31"/>
      <c r="D301" s="7">
        <v>2023</v>
      </c>
      <c r="E301" s="8">
        <f>F301</f>
        <v>153</v>
      </c>
      <c r="F301" s="8">
        <v>153</v>
      </c>
      <c r="G301" s="8">
        <v>0</v>
      </c>
      <c r="H301" s="8">
        <v>0</v>
      </c>
      <c r="I301" s="8">
        <v>0</v>
      </c>
      <c r="J301" s="80"/>
    </row>
    <row r="302" spans="1:10" s="6" customFormat="1" ht="21" customHeight="1">
      <c r="A302" s="71">
        <v>13</v>
      </c>
      <c r="B302" s="102" t="s">
        <v>44</v>
      </c>
      <c r="C302" s="68"/>
      <c r="D302" s="7">
        <v>2019</v>
      </c>
      <c r="E302" s="8">
        <f aca="true" t="shared" si="16" ref="E302:E307">G302</f>
        <v>3.52</v>
      </c>
      <c r="F302" s="8">
        <v>0</v>
      </c>
      <c r="G302" s="8">
        <v>3.52</v>
      </c>
      <c r="H302" s="8">
        <v>0</v>
      </c>
      <c r="I302" s="8">
        <v>0</v>
      </c>
      <c r="J302" s="77" t="s">
        <v>29</v>
      </c>
    </row>
    <row r="303" spans="1:10" s="6" customFormat="1" ht="15.75" customHeight="1">
      <c r="A303" s="72"/>
      <c r="B303" s="103"/>
      <c r="C303" s="91"/>
      <c r="D303" s="7">
        <v>2020</v>
      </c>
      <c r="E303" s="8">
        <f t="shared" si="16"/>
        <v>3.52</v>
      </c>
      <c r="F303" s="8">
        <v>0</v>
      </c>
      <c r="G303" s="8">
        <v>3.52</v>
      </c>
      <c r="H303" s="8">
        <v>0</v>
      </c>
      <c r="I303" s="8">
        <v>0</v>
      </c>
      <c r="J303" s="79"/>
    </row>
    <row r="304" spans="1:10" s="6" customFormat="1" ht="18" customHeight="1">
      <c r="A304" s="72"/>
      <c r="B304" s="103"/>
      <c r="C304" s="91"/>
      <c r="D304" s="7">
        <v>2021</v>
      </c>
      <c r="E304" s="8">
        <f t="shared" si="16"/>
        <v>3.52</v>
      </c>
      <c r="F304" s="8">
        <v>0</v>
      </c>
      <c r="G304" s="8">
        <v>3.52</v>
      </c>
      <c r="H304" s="8">
        <v>0</v>
      </c>
      <c r="I304" s="8">
        <v>0</v>
      </c>
      <c r="J304" s="79"/>
    </row>
    <row r="305" spans="1:10" s="6" customFormat="1" ht="18" customHeight="1">
      <c r="A305" s="72"/>
      <c r="B305" s="103"/>
      <c r="C305" s="91"/>
      <c r="D305" s="7">
        <v>2022</v>
      </c>
      <c r="E305" s="8">
        <f t="shared" si="16"/>
        <v>3.52</v>
      </c>
      <c r="F305" s="8">
        <v>0</v>
      </c>
      <c r="G305" s="8">
        <v>3.52</v>
      </c>
      <c r="H305" s="8">
        <v>0</v>
      </c>
      <c r="I305" s="8">
        <v>0</v>
      </c>
      <c r="J305" s="79"/>
    </row>
    <row r="306" spans="1:10" s="6" customFormat="1" ht="18" customHeight="1">
      <c r="A306" s="72"/>
      <c r="B306" s="103"/>
      <c r="C306" s="91"/>
      <c r="D306" s="7">
        <v>2023</v>
      </c>
      <c r="E306" s="8">
        <f t="shared" si="16"/>
        <v>3.52</v>
      </c>
      <c r="F306" s="8">
        <v>0</v>
      </c>
      <c r="G306" s="8">
        <v>3.52</v>
      </c>
      <c r="H306" s="8">
        <v>0</v>
      </c>
      <c r="I306" s="8">
        <v>0</v>
      </c>
      <c r="J306" s="79"/>
    </row>
    <row r="307" spans="1:10" s="6" customFormat="1" ht="18" customHeight="1">
      <c r="A307" s="82"/>
      <c r="B307" s="104"/>
      <c r="C307" s="88"/>
      <c r="D307" s="7">
        <v>2024</v>
      </c>
      <c r="E307" s="8">
        <f t="shared" si="16"/>
        <v>3.52</v>
      </c>
      <c r="F307" s="8">
        <v>0</v>
      </c>
      <c r="G307" s="8">
        <v>3.52</v>
      </c>
      <c r="H307" s="8">
        <v>0</v>
      </c>
      <c r="I307" s="8">
        <v>0</v>
      </c>
      <c r="J307" s="80"/>
    </row>
    <row r="308" spans="1:10" s="6" customFormat="1" ht="15.75" customHeight="1">
      <c r="A308" s="71">
        <v>14</v>
      </c>
      <c r="B308" s="102" t="s">
        <v>39</v>
      </c>
      <c r="C308" s="68"/>
      <c r="D308" s="7">
        <v>2019</v>
      </c>
      <c r="E308" s="8">
        <f aca="true" t="shared" si="17" ref="E308:E313">H308</f>
        <v>115.8</v>
      </c>
      <c r="F308" s="8">
        <v>0</v>
      </c>
      <c r="G308" s="8">
        <v>0</v>
      </c>
      <c r="H308" s="8">
        <v>115.8</v>
      </c>
      <c r="I308" s="8">
        <v>0</v>
      </c>
      <c r="J308" s="111" t="s">
        <v>29</v>
      </c>
    </row>
    <row r="309" spans="1:10" s="6" customFormat="1" ht="14.25" customHeight="1">
      <c r="A309" s="72"/>
      <c r="B309" s="103"/>
      <c r="C309" s="91"/>
      <c r="D309" s="7">
        <v>2020</v>
      </c>
      <c r="E309" s="8">
        <f t="shared" si="17"/>
        <v>149.8</v>
      </c>
      <c r="F309" s="8">
        <v>0</v>
      </c>
      <c r="G309" s="8">
        <v>0</v>
      </c>
      <c r="H309" s="8">
        <v>149.8</v>
      </c>
      <c r="I309" s="8">
        <v>0</v>
      </c>
      <c r="J309" s="106"/>
    </row>
    <row r="310" spans="1:10" s="6" customFormat="1" ht="14.25" customHeight="1">
      <c r="A310" s="72"/>
      <c r="B310" s="103"/>
      <c r="C310" s="91"/>
      <c r="D310" s="7">
        <v>2021</v>
      </c>
      <c r="E310" s="8">
        <f t="shared" si="17"/>
        <v>179.9</v>
      </c>
      <c r="F310" s="8">
        <v>0</v>
      </c>
      <c r="G310" s="8">
        <v>0</v>
      </c>
      <c r="H310" s="8">
        <v>179.9</v>
      </c>
      <c r="I310" s="8">
        <v>0</v>
      </c>
      <c r="J310" s="106"/>
    </row>
    <row r="311" spans="1:10" s="6" customFormat="1" ht="14.25" customHeight="1">
      <c r="A311" s="72"/>
      <c r="B311" s="103"/>
      <c r="C311" s="91"/>
      <c r="D311" s="7">
        <v>2022</v>
      </c>
      <c r="E311" s="8">
        <f t="shared" si="17"/>
        <v>179.2</v>
      </c>
      <c r="F311" s="8">
        <v>0</v>
      </c>
      <c r="G311" s="8">
        <v>0</v>
      </c>
      <c r="H311" s="8">
        <v>179.2</v>
      </c>
      <c r="I311" s="8">
        <v>0</v>
      </c>
      <c r="J311" s="106"/>
    </row>
    <row r="312" spans="1:10" s="6" customFormat="1" ht="14.25" customHeight="1">
      <c r="A312" s="72"/>
      <c r="B312" s="103"/>
      <c r="C312" s="91"/>
      <c r="D312" s="7">
        <v>2023</v>
      </c>
      <c r="E312" s="8">
        <f t="shared" si="17"/>
        <v>178.6</v>
      </c>
      <c r="F312" s="8">
        <v>0</v>
      </c>
      <c r="G312" s="8">
        <v>0</v>
      </c>
      <c r="H312" s="8">
        <v>178.6</v>
      </c>
      <c r="I312" s="8">
        <v>0</v>
      </c>
      <c r="J312" s="106"/>
    </row>
    <row r="313" spans="1:10" s="6" customFormat="1" ht="14.25" customHeight="1">
      <c r="A313" s="82"/>
      <c r="B313" s="104"/>
      <c r="C313" s="88"/>
      <c r="D313" s="7">
        <v>2024</v>
      </c>
      <c r="E313" s="8">
        <f t="shared" si="17"/>
        <v>148.2</v>
      </c>
      <c r="F313" s="8">
        <v>0</v>
      </c>
      <c r="G313" s="8">
        <v>0</v>
      </c>
      <c r="H313" s="8">
        <v>148.2</v>
      </c>
      <c r="I313" s="8">
        <v>0</v>
      </c>
      <c r="J313" s="112"/>
    </row>
    <row r="314" spans="1:10" s="6" customFormat="1" ht="15.75" customHeight="1">
      <c r="A314" s="71">
        <v>15</v>
      </c>
      <c r="B314" s="102" t="s">
        <v>50</v>
      </c>
      <c r="C314" s="68"/>
      <c r="D314" s="7">
        <v>2019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111" t="s">
        <v>29</v>
      </c>
    </row>
    <row r="315" spans="1:10" s="6" customFormat="1" ht="14.25" customHeight="1">
      <c r="A315" s="72"/>
      <c r="B315" s="103"/>
      <c r="C315" s="91"/>
      <c r="D315" s="7">
        <v>2020</v>
      </c>
      <c r="E315" s="8">
        <f aca="true" t="shared" si="18" ref="E315:E320">H315</f>
        <v>10.8</v>
      </c>
      <c r="F315" s="8">
        <v>0</v>
      </c>
      <c r="G315" s="8">
        <v>0</v>
      </c>
      <c r="H315" s="8">
        <v>10.8</v>
      </c>
      <c r="I315" s="8">
        <v>0</v>
      </c>
      <c r="J315" s="106"/>
    </row>
    <row r="316" spans="1:10" s="6" customFormat="1" ht="14.25" customHeight="1">
      <c r="A316" s="72"/>
      <c r="B316" s="103"/>
      <c r="C316" s="91"/>
      <c r="D316" s="7">
        <v>2021</v>
      </c>
      <c r="E316" s="8">
        <f t="shared" si="18"/>
        <v>10.2</v>
      </c>
      <c r="F316" s="8">
        <v>0</v>
      </c>
      <c r="G316" s="8">
        <v>0</v>
      </c>
      <c r="H316" s="8">
        <v>10.2</v>
      </c>
      <c r="I316" s="8">
        <v>0</v>
      </c>
      <c r="J316" s="106"/>
    </row>
    <row r="317" spans="1:10" s="6" customFormat="1" ht="14.25" customHeight="1">
      <c r="A317" s="72"/>
      <c r="B317" s="103"/>
      <c r="C317" s="91"/>
      <c r="D317" s="7">
        <v>2022</v>
      </c>
      <c r="E317" s="8">
        <f t="shared" si="18"/>
        <v>10.2</v>
      </c>
      <c r="F317" s="8">
        <v>0</v>
      </c>
      <c r="G317" s="8">
        <v>0</v>
      </c>
      <c r="H317" s="8">
        <v>10.2</v>
      </c>
      <c r="I317" s="8">
        <v>0</v>
      </c>
      <c r="J317" s="106"/>
    </row>
    <row r="318" spans="1:10" s="6" customFormat="1" ht="14.25" customHeight="1">
      <c r="A318" s="72"/>
      <c r="B318" s="103"/>
      <c r="C318" s="91"/>
      <c r="D318" s="7">
        <v>2023</v>
      </c>
      <c r="E318" s="8">
        <f t="shared" si="18"/>
        <v>10.1</v>
      </c>
      <c r="F318" s="8">
        <v>0</v>
      </c>
      <c r="G318" s="8">
        <v>0</v>
      </c>
      <c r="H318" s="8">
        <v>10.1</v>
      </c>
      <c r="I318" s="8">
        <v>0</v>
      </c>
      <c r="J318" s="106"/>
    </row>
    <row r="319" spans="1:10" s="6" customFormat="1" ht="14.25" customHeight="1">
      <c r="A319" s="82"/>
      <c r="B319" s="104"/>
      <c r="C319" s="88"/>
      <c r="D319" s="7">
        <v>2024</v>
      </c>
      <c r="E319" s="8">
        <f t="shared" si="18"/>
        <v>10.7</v>
      </c>
      <c r="F319" s="8">
        <v>0</v>
      </c>
      <c r="G319" s="8">
        <v>0</v>
      </c>
      <c r="H319" s="8">
        <v>10.7</v>
      </c>
      <c r="I319" s="8">
        <v>0</v>
      </c>
      <c r="J319" s="112"/>
    </row>
    <row r="320" spans="1:10" s="6" customFormat="1" ht="27.75" customHeight="1">
      <c r="A320" s="14">
        <v>16</v>
      </c>
      <c r="B320" s="42" t="s">
        <v>45</v>
      </c>
      <c r="C320" s="31"/>
      <c r="D320" s="7">
        <v>2019</v>
      </c>
      <c r="E320" s="8">
        <f t="shared" si="18"/>
        <v>453</v>
      </c>
      <c r="F320" s="8">
        <v>0</v>
      </c>
      <c r="G320" s="8">
        <v>0</v>
      </c>
      <c r="H320" s="8">
        <v>453</v>
      </c>
      <c r="I320" s="8">
        <v>0</v>
      </c>
      <c r="J320" s="28" t="s">
        <v>29</v>
      </c>
    </row>
    <row r="321" spans="1:10" s="6" customFormat="1" ht="36" customHeight="1">
      <c r="A321" s="14">
        <v>17</v>
      </c>
      <c r="B321" s="42" t="s">
        <v>132</v>
      </c>
      <c r="C321" s="31"/>
      <c r="D321" s="7">
        <v>2020</v>
      </c>
      <c r="E321" s="8">
        <f>G321</f>
        <v>39.974</v>
      </c>
      <c r="F321" s="8">
        <v>0</v>
      </c>
      <c r="G321" s="8">
        <v>39.974</v>
      </c>
      <c r="H321" s="8">
        <v>0</v>
      </c>
      <c r="I321" s="8">
        <v>0</v>
      </c>
      <c r="J321" s="28" t="s">
        <v>29</v>
      </c>
    </row>
    <row r="322" spans="1:10" s="6" customFormat="1" ht="22.5" customHeight="1">
      <c r="A322" s="14"/>
      <c r="B322" s="22" t="s">
        <v>19</v>
      </c>
      <c r="C322" s="31"/>
      <c r="D322" s="7"/>
      <c r="E322" s="29">
        <f>E323+E324+E325+E326+E327+E328</f>
        <v>51964.92945000001</v>
      </c>
      <c r="F322" s="29">
        <f>F323+F324+F325+F326+F327+F328</f>
        <v>1092.9740000000002</v>
      </c>
      <c r="G322" s="29">
        <f>G323+G324+G325+G326+G327+G328</f>
        <v>61.094000000000015</v>
      </c>
      <c r="H322" s="29">
        <f>H323+H324+H325+H326+H327+H328</f>
        <v>49385.83379</v>
      </c>
      <c r="I322" s="29">
        <f>I232+I237+I243+I273</f>
        <v>1425.02766</v>
      </c>
      <c r="J322" s="37"/>
    </row>
    <row r="323" spans="1:10" s="6" customFormat="1" ht="15">
      <c r="A323" s="99"/>
      <c r="B323" s="100" t="s">
        <v>48</v>
      </c>
      <c r="C323" s="96"/>
      <c r="D323" s="7">
        <v>2019</v>
      </c>
      <c r="E323" s="23">
        <f>E231+E237+E243+E249+E255+E261+E267+E273+E279+E285+E291+E297+E302+E320+E314+E308</f>
        <v>9455.47006</v>
      </c>
      <c r="F323" s="23">
        <f>F297+F237+F243</f>
        <v>349.374</v>
      </c>
      <c r="G323" s="23">
        <f>G302</f>
        <v>3.52</v>
      </c>
      <c r="H323" s="23">
        <f>H231+H237+H243+H249+H261+H267+H273+H279+H285+H291+H297+H302+H320+H314+H308+H255</f>
        <v>7732.04341</v>
      </c>
      <c r="I323" s="23">
        <f>I273+I243+I237</f>
        <v>1370.53265</v>
      </c>
      <c r="J323" s="37"/>
    </row>
    <row r="324" spans="1:10" s="6" customFormat="1" ht="15">
      <c r="A324" s="72"/>
      <c r="B324" s="98"/>
      <c r="C324" s="98"/>
      <c r="D324" s="7">
        <v>2020</v>
      </c>
      <c r="E324" s="23">
        <f>E232+E238+E244+E250+E256+E262+E268+E274+E280+E286+E292+E298+E303+E309+E315+E321</f>
        <v>8874.072259999999</v>
      </c>
      <c r="F324" s="23">
        <f>F298+F244</f>
        <v>284.6</v>
      </c>
      <c r="G324" s="23">
        <f>G303+G321</f>
        <v>43.494</v>
      </c>
      <c r="H324" s="23">
        <f>H232+H238+H244+H250+H256+H262+H268+H274+H280+H286+H292+H298+H303+H309+H315</f>
        <v>8491.483249999997</v>
      </c>
      <c r="I324" s="23">
        <f>I232+I2209</f>
        <v>54.49501</v>
      </c>
      <c r="J324" s="37"/>
    </row>
    <row r="325" spans="1:10" s="6" customFormat="1" ht="15">
      <c r="A325" s="72"/>
      <c r="B325" s="98"/>
      <c r="C325" s="98"/>
      <c r="D325" s="7">
        <v>2021</v>
      </c>
      <c r="E325" s="23">
        <f>E233+E239+E245+E251+E257+E263+E269+E275+E281+E287+E293+E299+E307+E310+E316</f>
        <v>8590.927130000002</v>
      </c>
      <c r="F325" s="23">
        <f>F299</f>
        <v>153</v>
      </c>
      <c r="G325" s="23">
        <f>G307</f>
        <v>3.52</v>
      </c>
      <c r="H325" s="23">
        <f>H233+H239+H245+H251+H257+H263+H269+H275+H281+H287+H293+H304+H310+H316</f>
        <v>8434.407130000001</v>
      </c>
      <c r="I325" s="23">
        <v>0</v>
      </c>
      <c r="J325" s="37"/>
    </row>
    <row r="326" spans="1:10" s="6" customFormat="1" ht="15">
      <c r="A326" s="72"/>
      <c r="B326" s="98"/>
      <c r="C326" s="98"/>
      <c r="D326" s="7">
        <v>2022</v>
      </c>
      <c r="E326" s="23">
        <f>E234+E240+E246+E252+E258+E264+E270+E276+E282+E288+E294+E305+E311+E317+E301</f>
        <v>8492.12</v>
      </c>
      <c r="F326" s="23">
        <f>F301</f>
        <v>153</v>
      </c>
      <c r="G326" s="23">
        <f>G305</f>
        <v>3.52</v>
      </c>
      <c r="H326" s="23">
        <f>H234+H240+H246+H252+H258+H264+H276+H282+H288+H294+H270+H305+H311+H317</f>
        <v>8335.6</v>
      </c>
      <c r="I326" s="23">
        <v>0</v>
      </c>
      <c r="J326" s="37"/>
    </row>
    <row r="327" spans="1:10" s="6" customFormat="1" ht="15">
      <c r="A327" s="72"/>
      <c r="B327" s="98"/>
      <c r="C327" s="98"/>
      <c r="D327" s="7">
        <v>2023</v>
      </c>
      <c r="E327" s="23">
        <f>E235+E241+E247+E253+E259+E265+E271+E277+E283+E289+E295+E306+E312+E318+E301</f>
        <v>8460.62</v>
      </c>
      <c r="F327" s="23">
        <f>F301</f>
        <v>153</v>
      </c>
      <c r="G327" s="23">
        <f>G306</f>
        <v>3.52</v>
      </c>
      <c r="H327" s="23">
        <f>H235+H241+H247+H253+H259+H265+H271+H277+H283+H289+H295+H306+H312+H318</f>
        <v>8304.1</v>
      </c>
      <c r="I327" s="23">
        <v>0</v>
      </c>
      <c r="J327" s="37"/>
    </row>
    <row r="328" spans="1:10" s="6" customFormat="1" ht="15">
      <c r="A328" s="72"/>
      <c r="B328" s="98"/>
      <c r="C328" s="98"/>
      <c r="D328" s="7">
        <v>2024</v>
      </c>
      <c r="E328" s="23">
        <f>E236+E242+E248+E254+E260+E266+E272+E278+E284+E290+E296+E307+E313+E319</f>
        <v>8091.72</v>
      </c>
      <c r="F328" s="23">
        <v>0</v>
      </c>
      <c r="G328" s="23">
        <f>G307</f>
        <v>3.52</v>
      </c>
      <c r="H328" s="23">
        <f>H236+H242+H248+H254+H260+H266+H272+H278+H284+H290+H296+H303+H313+H307+H319</f>
        <v>8088.2</v>
      </c>
      <c r="I328" s="23">
        <v>0</v>
      </c>
      <c r="J328" s="37"/>
    </row>
    <row r="329" spans="1:10" s="6" customFormat="1" ht="15">
      <c r="A329" s="14"/>
      <c r="B329" s="60" t="s">
        <v>124</v>
      </c>
      <c r="C329" s="47"/>
      <c r="D329" s="47"/>
      <c r="E329" s="47"/>
      <c r="F329" s="47"/>
      <c r="G329" s="47"/>
      <c r="H329" s="47"/>
      <c r="I329" s="47"/>
      <c r="J329" s="48"/>
    </row>
    <row r="330" spans="1:10" s="6" customFormat="1" ht="37.5" customHeight="1">
      <c r="A330" s="14">
        <v>1</v>
      </c>
      <c r="B330" s="42" t="s">
        <v>32</v>
      </c>
      <c r="C330" s="31"/>
      <c r="D330" s="7">
        <v>2019</v>
      </c>
      <c r="E330" s="8">
        <f>I330</f>
        <v>346.5</v>
      </c>
      <c r="F330" s="8">
        <v>0</v>
      </c>
      <c r="G330" s="8">
        <v>0</v>
      </c>
      <c r="H330" s="8">
        <v>0</v>
      </c>
      <c r="I330" s="8">
        <v>346.5</v>
      </c>
      <c r="J330" s="28" t="s">
        <v>29</v>
      </c>
    </row>
    <row r="331" spans="1:10" s="6" customFormat="1" ht="37.5" customHeight="1">
      <c r="A331" s="14">
        <v>2</v>
      </c>
      <c r="B331" s="42" t="s">
        <v>41</v>
      </c>
      <c r="C331" s="31"/>
      <c r="D331" s="7">
        <v>2019</v>
      </c>
      <c r="E331" s="8">
        <f>I331</f>
        <v>1260</v>
      </c>
      <c r="F331" s="8">
        <v>0</v>
      </c>
      <c r="G331" s="8">
        <v>0</v>
      </c>
      <c r="H331" s="8">
        <v>0</v>
      </c>
      <c r="I331" s="8">
        <v>1260</v>
      </c>
      <c r="J331" s="28" t="s">
        <v>29</v>
      </c>
    </row>
    <row r="332" spans="1:10" s="6" customFormat="1" ht="37.5" customHeight="1">
      <c r="A332" s="14">
        <v>3</v>
      </c>
      <c r="B332" s="42" t="s">
        <v>42</v>
      </c>
      <c r="C332" s="31"/>
      <c r="D332" s="7">
        <v>2019</v>
      </c>
      <c r="E332" s="8">
        <f>I332</f>
        <v>99</v>
      </c>
      <c r="F332" s="8">
        <v>0</v>
      </c>
      <c r="G332" s="8">
        <v>0</v>
      </c>
      <c r="H332" s="8">
        <v>0</v>
      </c>
      <c r="I332" s="8">
        <v>99</v>
      </c>
      <c r="J332" s="28" t="s">
        <v>29</v>
      </c>
    </row>
    <row r="333" spans="1:10" s="6" customFormat="1" ht="13.5" customHeight="1">
      <c r="A333" s="71">
        <v>4</v>
      </c>
      <c r="B333" s="102" t="s">
        <v>43</v>
      </c>
      <c r="C333" s="68"/>
      <c r="D333" s="7">
        <v>2019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77" t="s">
        <v>29</v>
      </c>
    </row>
    <row r="334" spans="1:10" s="6" customFormat="1" ht="12" customHeight="1">
      <c r="A334" s="72"/>
      <c r="B334" s="103"/>
      <c r="C334" s="91"/>
      <c r="D334" s="7">
        <v>2020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79"/>
    </row>
    <row r="335" spans="1:10" s="6" customFormat="1" ht="13.5" customHeight="1">
      <c r="A335" s="72"/>
      <c r="B335" s="103"/>
      <c r="C335" s="91"/>
      <c r="D335" s="7">
        <v>2021</v>
      </c>
      <c r="E335" s="8">
        <f>H335</f>
        <v>87.15602</v>
      </c>
      <c r="F335" s="8">
        <v>0</v>
      </c>
      <c r="G335" s="8">
        <v>0</v>
      </c>
      <c r="H335" s="8">
        <v>87.15602</v>
      </c>
      <c r="I335" s="8">
        <v>0</v>
      </c>
      <c r="J335" s="79"/>
    </row>
    <row r="336" spans="1:10" s="6" customFormat="1" ht="13.5" customHeight="1">
      <c r="A336" s="72"/>
      <c r="B336" s="103"/>
      <c r="C336" s="91"/>
      <c r="D336" s="7">
        <v>2022</v>
      </c>
      <c r="E336" s="8">
        <f>H336</f>
        <v>0</v>
      </c>
      <c r="F336" s="8">
        <v>0</v>
      </c>
      <c r="G336" s="8">
        <v>0</v>
      </c>
      <c r="H336" s="8">
        <v>0</v>
      </c>
      <c r="I336" s="8">
        <v>0</v>
      </c>
      <c r="J336" s="79"/>
    </row>
    <row r="337" spans="1:10" s="6" customFormat="1" ht="13.5" customHeight="1">
      <c r="A337" s="72"/>
      <c r="B337" s="103"/>
      <c r="C337" s="91"/>
      <c r="D337" s="7">
        <v>2023</v>
      </c>
      <c r="E337" s="8">
        <f>H337</f>
        <v>0</v>
      </c>
      <c r="F337" s="8">
        <v>0</v>
      </c>
      <c r="G337" s="8">
        <v>0</v>
      </c>
      <c r="H337" s="8">
        <v>0</v>
      </c>
      <c r="I337" s="8">
        <v>0</v>
      </c>
      <c r="J337" s="79"/>
    </row>
    <row r="338" spans="1:10" s="6" customFormat="1" ht="13.5" customHeight="1">
      <c r="A338" s="72"/>
      <c r="B338" s="103"/>
      <c r="C338" s="91"/>
      <c r="D338" s="7">
        <v>2024</v>
      </c>
      <c r="E338" s="8">
        <f>H338</f>
        <v>0</v>
      </c>
      <c r="F338" s="8">
        <v>0</v>
      </c>
      <c r="G338" s="8">
        <v>0</v>
      </c>
      <c r="H338" s="8">
        <v>0</v>
      </c>
      <c r="I338" s="8">
        <v>0</v>
      </c>
      <c r="J338" s="79"/>
    </row>
    <row r="339" spans="1:10" s="6" customFormat="1" ht="30.75" customHeight="1">
      <c r="A339" s="71">
        <v>5</v>
      </c>
      <c r="B339" s="113" t="s">
        <v>128</v>
      </c>
      <c r="C339" s="31"/>
      <c r="D339" s="7">
        <v>2020</v>
      </c>
      <c r="E339" s="8">
        <f>H339+G339</f>
        <v>143.18182</v>
      </c>
      <c r="F339" s="8">
        <v>0</v>
      </c>
      <c r="G339" s="8">
        <v>126</v>
      </c>
      <c r="H339" s="8">
        <v>17.18182</v>
      </c>
      <c r="I339" s="8">
        <v>0</v>
      </c>
      <c r="J339" s="111" t="s">
        <v>29</v>
      </c>
    </row>
    <row r="340" spans="1:10" s="6" customFormat="1" ht="29.25" customHeight="1">
      <c r="A340" s="74"/>
      <c r="B340" s="115"/>
      <c r="C340" s="31"/>
      <c r="D340" s="7">
        <v>2021</v>
      </c>
      <c r="E340" s="8">
        <f>H340+G340</f>
        <v>56.81818</v>
      </c>
      <c r="F340" s="8">
        <v>0</v>
      </c>
      <c r="G340" s="8">
        <v>50</v>
      </c>
      <c r="H340" s="8">
        <v>6.81818</v>
      </c>
      <c r="I340" s="8">
        <v>0</v>
      </c>
      <c r="J340" s="151"/>
    </row>
    <row r="341" spans="1:10" s="6" customFormat="1" ht="20.25" customHeight="1">
      <c r="A341" s="14"/>
      <c r="B341" s="22" t="s">
        <v>19</v>
      </c>
      <c r="C341" s="31"/>
      <c r="D341" s="7"/>
      <c r="E341" s="29">
        <f>SUM(E330:E338)+E340+E339</f>
        <v>1992.65602</v>
      </c>
      <c r="F341" s="29">
        <v>0</v>
      </c>
      <c r="G341" s="29">
        <f>G343+G344</f>
        <v>176</v>
      </c>
      <c r="H341" s="29">
        <f>SUM(H330:H338)+H340+H339</f>
        <v>111.15602</v>
      </c>
      <c r="I341" s="29">
        <f>SUM(I330:I338)</f>
        <v>1705.5</v>
      </c>
      <c r="J341" s="37"/>
    </row>
    <row r="342" spans="1:10" s="6" customFormat="1" ht="15">
      <c r="A342" s="99"/>
      <c r="B342" s="100" t="s">
        <v>48</v>
      </c>
      <c r="C342" s="96"/>
      <c r="D342" s="7">
        <v>2019</v>
      </c>
      <c r="E342" s="23">
        <f>E330+E331+E332+E333</f>
        <v>1705.5</v>
      </c>
      <c r="F342" s="23">
        <v>0</v>
      </c>
      <c r="G342" s="23">
        <v>0</v>
      </c>
      <c r="H342" s="23">
        <f>H333</f>
        <v>0</v>
      </c>
      <c r="I342" s="23">
        <f>I330+I331+I332</f>
        <v>1705.5</v>
      </c>
      <c r="J342" s="37"/>
    </row>
    <row r="343" spans="1:10" s="6" customFormat="1" ht="15">
      <c r="A343" s="72"/>
      <c r="B343" s="98"/>
      <c r="C343" s="98"/>
      <c r="D343" s="7">
        <v>2020</v>
      </c>
      <c r="E343" s="23">
        <f>G343+H343</f>
        <v>143.18182</v>
      </c>
      <c r="F343" s="23">
        <v>0</v>
      </c>
      <c r="G343" s="23">
        <f>G339</f>
        <v>126</v>
      </c>
      <c r="H343" s="23">
        <f>H339</f>
        <v>17.18182</v>
      </c>
      <c r="I343" s="23">
        <v>0</v>
      </c>
      <c r="J343" s="37"/>
    </row>
    <row r="344" spans="1:10" s="6" customFormat="1" ht="15">
      <c r="A344" s="72"/>
      <c r="B344" s="98"/>
      <c r="C344" s="98"/>
      <c r="D344" s="7">
        <v>2021</v>
      </c>
      <c r="E344" s="23">
        <f>E340+E335</f>
        <v>143.9742</v>
      </c>
      <c r="F344" s="23">
        <v>0</v>
      </c>
      <c r="G344" s="23">
        <f>G340</f>
        <v>50</v>
      </c>
      <c r="H344" s="23">
        <f>H340+H335</f>
        <v>93.9742</v>
      </c>
      <c r="I344" s="23">
        <f>I248</f>
        <v>0</v>
      </c>
      <c r="J344" s="37"/>
    </row>
    <row r="345" spans="1:10" s="6" customFormat="1" ht="15">
      <c r="A345" s="72"/>
      <c r="B345" s="98"/>
      <c r="C345" s="98"/>
      <c r="D345" s="7">
        <v>2022</v>
      </c>
      <c r="E345" s="23">
        <f>H345</f>
        <v>0</v>
      </c>
      <c r="F345" s="23">
        <v>0</v>
      </c>
      <c r="G345" s="23">
        <f>G248+G272+G338</f>
        <v>0</v>
      </c>
      <c r="H345" s="23">
        <v>0</v>
      </c>
      <c r="I345" s="23">
        <f>I248</f>
        <v>0</v>
      </c>
      <c r="J345" s="37"/>
    </row>
    <row r="346" spans="1:10" s="6" customFormat="1" ht="15">
      <c r="A346" s="72"/>
      <c r="B346" s="98"/>
      <c r="C346" s="98"/>
      <c r="D346" s="7">
        <v>2023</v>
      </c>
      <c r="E346" s="23">
        <f>H346</f>
        <v>0</v>
      </c>
      <c r="F346" s="23">
        <v>0</v>
      </c>
      <c r="G346" s="23">
        <f>G248+G272+G338</f>
        <v>0</v>
      </c>
      <c r="H346" s="23">
        <v>0</v>
      </c>
      <c r="I346" s="23">
        <f>I248</f>
        <v>0</v>
      </c>
      <c r="J346" s="37"/>
    </row>
    <row r="347" spans="1:10" s="6" customFormat="1" ht="15">
      <c r="A347" s="72"/>
      <c r="B347" s="98"/>
      <c r="C347" s="98"/>
      <c r="D347" s="7">
        <v>2024</v>
      </c>
      <c r="E347" s="23">
        <f>H347</f>
        <v>0</v>
      </c>
      <c r="F347" s="23">
        <v>0</v>
      </c>
      <c r="G347" s="23">
        <f>G248+G272+G338</f>
        <v>0</v>
      </c>
      <c r="H347" s="23">
        <v>0</v>
      </c>
      <c r="I347" s="23">
        <f>I248</f>
        <v>0</v>
      </c>
      <c r="J347" s="37"/>
    </row>
    <row r="348" spans="1:10" s="6" customFormat="1" ht="15">
      <c r="A348" s="14"/>
      <c r="B348" s="60" t="s">
        <v>129</v>
      </c>
      <c r="C348" s="47"/>
      <c r="D348" s="47"/>
      <c r="E348" s="47"/>
      <c r="F348" s="47"/>
      <c r="G348" s="47"/>
      <c r="H348" s="47"/>
      <c r="I348" s="47"/>
      <c r="J348" s="48"/>
    </row>
    <row r="349" spans="1:10" s="6" customFormat="1" ht="16.5" customHeight="1">
      <c r="A349" s="71">
        <v>1</v>
      </c>
      <c r="B349" s="102" t="s">
        <v>33</v>
      </c>
      <c r="C349" s="68"/>
      <c r="D349" s="7">
        <v>2019</v>
      </c>
      <c r="E349" s="8">
        <f aca="true" t="shared" si="19" ref="E349:E354">H349</f>
        <v>2</v>
      </c>
      <c r="F349" s="8">
        <v>0</v>
      </c>
      <c r="G349" s="8">
        <v>0</v>
      </c>
      <c r="H349" s="8">
        <v>2</v>
      </c>
      <c r="I349" s="8">
        <v>0</v>
      </c>
      <c r="J349" s="77" t="s">
        <v>29</v>
      </c>
    </row>
    <row r="350" spans="1:10" s="6" customFormat="1" ht="12.75" customHeight="1">
      <c r="A350" s="72"/>
      <c r="B350" s="103"/>
      <c r="C350" s="91"/>
      <c r="D350" s="7">
        <v>2020</v>
      </c>
      <c r="E350" s="8">
        <f t="shared" si="19"/>
        <v>1.7</v>
      </c>
      <c r="F350" s="8">
        <v>0</v>
      </c>
      <c r="G350" s="8">
        <v>0</v>
      </c>
      <c r="H350" s="8">
        <v>1.7</v>
      </c>
      <c r="I350" s="8">
        <v>0</v>
      </c>
      <c r="J350" s="79"/>
    </row>
    <row r="351" spans="1:10" s="6" customFormat="1" ht="12.75" customHeight="1">
      <c r="A351" s="72"/>
      <c r="B351" s="103"/>
      <c r="C351" s="91"/>
      <c r="D351" s="7">
        <v>2021</v>
      </c>
      <c r="E351" s="8">
        <f t="shared" si="19"/>
        <v>1.7</v>
      </c>
      <c r="F351" s="8">
        <v>0</v>
      </c>
      <c r="G351" s="8">
        <v>0</v>
      </c>
      <c r="H351" s="8">
        <v>1.7</v>
      </c>
      <c r="I351" s="8">
        <v>0</v>
      </c>
      <c r="J351" s="79"/>
    </row>
    <row r="352" spans="1:10" s="6" customFormat="1" ht="12.75" customHeight="1">
      <c r="A352" s="72"/>
      <c r="B352" s="103"/>
      <c r="C352" s="91"/>
      <c r="D352" s="7">
        <v>2022</v>
      </c>
      <c r="E352" s="8">
        <f t="shared" si="19"/>
        <v>1.7</v>
      </c>
      <c r="F352" s="8">
        <v>0</v>
      </c>
      <c r="G352" s="8">
        <v>0</v>
      </c>
      <c r="H352" s="8">
        <v>1.7</v>
      </c>
      <c r="I352" s="8">
        <v>0</v>
      </c>
      <c r="J352" s="79"/>
    </row>
    <row r="353" spans="1:10" s="6" customFormat="1" ht="12.75" customHeight="1">
      <c r="A353" s="72"/>
      <c r="B353" s="103"/>
      <c r="C353" s="91"/>
      <c r="D353" s="7">
        <v>2023</v>
      </c>
      <c r="E353" s="8">
        <f t="shared" si="19"/>
        <v>1.7</v>
      </c>
      <c r="F353" s="8">
        <v>0</v>
      </c>
      <c r="G353" s="8">
        <v>0</v>
      </c>
      <c r="H353" s="8">
        <v>1.7</v>
      </c>
      <c r="I353" s="8">
        <v>0</v>
      </c>
      <c r="J353" s="79"/>
    </row>
    <row r="354" spans="1:10" s="6" customFormat="1" ht="12.75" customHeight="1">
      <c r="A354" s="72"/>
      <c r="B354" s="103"/>
      <c r="C354" s="91"/>
      <c r="D354" s="7">
        <v>2024</v>
      </c>
      <c r="E354" s="8">
        <f t="shared" si="19"/>
        <v>1.7</v>
      </c>
      <c r="F354" s="8">
        <v>0</v>
      </c>
      <c r="G354" s="8">
        <v>0</v>
      </c>
      <c r="H354" s="8">
        <v>1.7</v>
      </c>
      <c r="I354" s="8">
        <v>0</v>
      </c>
      <c r="J354" s="79"/>
    </row>
    <row r="355" spans="1:10" s="6" customFormat="1" ht="21" customHeight="1">
      <c r="A355" s="14"/>
      <c r="B355" s="22" t="s">
        <v>19</v>
      </c>
      <c r="C355" s="31"/>
      <c r="D355" s="7"/>
      <c r="E355" s="29">
        <f>SUM(E349:E354)</f>
        <v>10.5</v>
      </c>
      <c r="F355" s="29">
        <v>0</v>
      </c>
      <c r="G355" s="29">
        <v>0</v>
      </c>
      <c r="H355" s="29">
        <f>SUM(H349:H354)</f>
        <v>10.5</v>
      </c>
      <c r="I355" s="29">
        <v>0</v>
      </c>
      <c r="J355" s="37"/>
    </row>
    <row r="356" spans="1:10" s="6" customFormat="1" ht="15">
      <c r="A356" s="99"/>
      <c r="B356" s="100" t="s">
        <v>48</v>
      </c>
      <c r="C356" s="96"/>
      <c r="D356" s="7">
        <v>2019</v>
      </c>
      <c r="E356" s="23">
        <f aca="true" t="shared" si="20" ref="E356:E361">H356</f>
        <v>2</v>
      </c>
      <c r="F356" s="23">
        <v>0</v>
      </c>
      <c r="G356" s="23">
        <v>0</v>
      </c>
      <c r="H356" s="23">
        <v>2</v>
      </c>
      <c r="I356" s="23">
        <v>0</v>
      </c>
      <c r="J356" s="37"/>
    </row>
    <row r="357" spans="1:10" s="6" customFormat="1" ht="15">
      <c r="A357" s="72"/>
      <c r="B357" s="98"/>
      <c r="C357" s="98"/>
      <c r="D357" s="7">
        <v>2020</v>
      </c>
      <c r="E357" s="23">
        <f t="shared" si="20"/>
        <v>1.7</v>
      </c>
      <c r="F357" s="23">
        <v>0</v>
      </c>
      <c r="G357" s="23">
        <v>0</v>
      </c>
      <c r="H357" s="23">
        <v>1.7</v>
      </c>
      <c r="I357" s="23">
        <v>0</v>
      </c>
      <c r="J357" s="37"/>
    </row>
    <row r="358" spans="1:10" s="6" customFormat="1" ht="15">
      <c r="A358" s="72"/>
      <c r="B358" s="98"/>
      <c r="C358" s="98"/>
      <c r="D358" s="7">
        <v>2021</v>
      </c>
      <c r="E358" s="23">
        <f t="shared" si="20"/>
        <v>1.7</v>
      </c>
      <c r="F358" s="23">
        <v>0</v>
      </c>
      <c r="G358" s="23">
        <f>G296+G319+G354</f>
        <v>0</v>
      </c>
      <c r="H358" s="23">
        <v>1.7</v>
      </c>
      <c r="I358" s="23">
        <f>I296</f>
        <v>0</v>
      </c>
      <c r="J358" s="37"/>
    </row>
    <row r="359" spans="1:10" s="6" customFormat="1" ht="15">
      <c r="A359" s="72"/>
      <c r="B359" s="98"/>
      <c r="C359" s="98"/>
      <c r="D359" s="7">
        <v>2022</v>
      </c>
      <c r="E359" s="23">
        <f t="shared" si="20"/>
        <v>1.7</v>
      </c>
      <c r="F359" s="23">
        <v>0</v>
      </c>
      <c r="G359" s="23">
        <f>G296+G319+G354</f>
        <v>0</v>
      </c>
      <c r="H359" s="23">
        <v>1.7</v>
      </c>
      <c r="I359" s="23">
        <f>I296</f>
        <v>0</v>
      </c>
      <c r="J359" s="37"/>
    </row>
    <row r="360" spans="1:10" s="6" customFormat="1" ht="15">
      <c r="A360" s="72"/>
      <c r="B360" s="98"/>
      <c r="C360" s="98"/>
      <c r="D360" s="7">
        <v>2023</v>
      </c>
      <c r="E360" s="23">
        <f t="shared" si="20"/>
        <v>1.7</v>
      </c>
      <c r="F360" s="23">
        <v>0</v>
      </c>
      <c r="G360" s="23">
        <f>G296+G319+G354</f>
        <v>0</v>
      </c>
      <c r="H360" s="23">
        <v>1.7</v>
      </c>
      <c r="I360" s="23">
        <f>I296</f>
        <v>0</v>
      </c>
      <c r="J360" s="37"/>
    </row>
    <row r="361" spans="1:10" s="6" customFormat="1" ht="15">
      <c r="A361" s="72"/>
      <c r="B361" s="98"/>
      <c r="C361" s="98"/>
      <c r="D361" s="7">
        <v>2024</v>
      </c>
      <c r="E361" s="23">
        <f t="shared" si="20"/>
        <v>1.7</v>
      </c>
      <c r="F361" s="23">
        <v>0</v>
      </c>
      <c r="G361" s="23">
        <f>G296+G319+G354</f>
        <v>0</v>
      </c>
      <c r="H361" s="23">
        <v>1.7</v>
      </c>
      <c r="I361" s="23">
        <f>I296</f>
        <v>0</v>
      </c>
      <c r="J361" s="37"/>
    </row>
    <row r="362" spans="1:10" s="10" customFormat="1" ht="21" customHeight="1">
      <c r="A362" s="43"/>
      <c r="B362" s="22" t="s">
        <v>49</v>
      </c>
      <c r="C362" s="22"/>
      <c r="D362" s="43"/>
      <c r="E362" s="23">
        <f>E33+E63+E91+E156+E223+E322+E341+E355</f>
        <v>205058.03947000002</v>
      </c>
      <c r="F362" s="23">
        <f>F322</f>
        <v>1092.9740000000002</v>
      </c>
      <c r="G362" s="23">
        <f>G33+G63+G91+G156+G223+G322+G341+G355</f>
        <v>42740.12839</v>
      </c>
      <c r="H362" s="23">
        <f>H33+H63+H91+H156+H223+H322+H341+H355</f>
        <v>141165.54372</v>
      </c>
      <c r="I362" s="23">
        <f>I33+I63+I91+I156+I223+I322+I341+I355</f>
        <v>20059.39336</v>
      </c>
      <c r="J362" s="44"/>
    </row>
    <row r="363" spans="1:10" s="10" customFormat="1" ht="21" customHeight="1">
      <c r="A363" s="43"/>
      <c r="B363" s="100" t="s">
        <v>48</v>
      </c>
      <c r="C363" s="22"/>
      <c r="D363" s="43">
        <v>2019</v>
      </c>
      <c r="E363" s="23">
        <f>E34+E64+E92+E157+E224+E323+E342+E356</f>
        <v>48031.00321</v>
      </c>
      <c r="F363" s="23">
        <f>F323</f>
        <v>349.374</v>
      </c>
      <c r="G363" s="23">
        <f>G356+G342+G323+G224+G157+G64</f>
        <v>19390.97335</v>
      </c>
      <c r="H363" s="23">
        <f>H356+H342+H323+H224+H157+H92+H64+H34</f>
        <v>22015.58151</v>
      </c>
      <c r="I363" s="23">
        <f>I342+I224+I157+I323+I34+I92</f>
        <v>6275.07435</v>
      </c>
      <c r="J363" s="44"/>
    </row>
    <row r="364" spans="1:10" s="10" customFormat="1" ht="21" customHeight="1">
      <c r="A364" s="43"/>
      <c r="B364" s="98"/>
      <c r="C364" s="22"/>
      <c r="D364" s="43">
        <v>2020</v>
      </c>
      <c r="E364" s="23">
        <f>E35+E65+E93+E158+E225+E324+E343+E357</f>
        <v>35908.16826</v>
      </c>
      <c r="F364" s="23">
        <f>F35+F65+F93+F158+F225+F324+F343+F357</f>
        <v>284.6</v>
      </c>
      <c r="G364" s="23">
        <f>G357+G343+G324+G225+G158+G93+G65</f>
        <v>9171.29904</v>
      </c>
      <c r="H364" s="23">
        <f>H357+H343+H225+H158+H93+H65+H35+H324</f>
        <v>23638.350209999997</v>
      </c>
      <c r="I364" s="23">
        <f>I225+I357+I158+I93+I324</f>
        <v>2813.91901</v>
      </c>
      <c r="J364" s="44"/>
    </row>
    <row r="365" spans="1:10" s="10" customFormat="1" ht="21" customHeight="1">
      <c r="A365" s="43"/>
      <c r="B365" s="98"/>
      <c r="C365" s="22"/>
      <c r="D365" s="43">
        <v>2021</v>
      </c>
      <c r="E365" s="23">
        <f>E358+E344+E325+E226+E159+E94+E66+E36</f>
        <v>40145.424000000006</v>
      </c>
      <c r="F365" s="23">
        <f>F325</f>
        <v>153</v>
      </c>
      <c r="G365" s="23">
        <f>G325+G226+G66+G94+G159+G344</f>
        <v>11977.212</v>
      </c>
      <c r="H365" s="23">
        <f>H358+H344+H325+H226+H159+H94+H66+H36</f>
        <v>25301.411999999997</v>
      </c>
      <c r="I365" s="23">
        <f>I226</f>
        <v>2713.8</v>
      </c>
      <c r="J365" s="44"/>
    </row>
    <row r="366" spans="1:10" s="10" customFormat="1" ht="21" customHeight="1">
      <c r="A366" s="43"/>
      <c r="B366" s="98"/>
      <c r="C366" s="22"/>
      <c r="D366" s="43">
        <v>2022</v>
      </c>
      <c r="E366" s="23">
        <f>E359+E345+E326+E227+E160+E95+E67+E37</f>
        <v>28525.712000000003</v>
      </c>
      <c r="F366" s="23">
        <f>F326</f>
        <v>153</v>
      </c>
      <c r="G366" s="23">
        <f>G359+G345+G326+G227+G160+G95+G37+G67</f>
        <v>1231.712</v>
      </c>
      <c r="H366" s="23">
        <f>H359+H345+H326+H227+H160+H95+H67+H37</f>
        <v>24394.600000000006</v>
      </c>
      <c r="I366" s="23">
        <f>I227</f>
        <v>2746.4</v>
      </c>
      <c r="J366" s="44"/>
    </row>
    <row r="367" spans="1:10" s="10" customFormat="1" ht="21" customHeight="1">
      <c r="A367" s="43"/>
      <c r="B367" s="98"/>
      <c r="C367" s="22"/>
      <c r="D367" s="43">
        <v>2023</v>
      </c>
      <c r="E367" s="23">
        <f>E360+E346+E327+E228+E161+E96+E68+E38</f>
        <v>28169.311999999998</v>
      </c>
      <c r="F367" s="23">
        <f>F327</f>
        <v>153</v>
      </c>
      <c r="G367" s="23">
        <f>G360+G346+G327+G228+G161+G96+G68+G38</f>
        <v>919.512</v>
      </c>
      <c r="H367" s="23">
        <f>H360+H346+H327+H228+H161+H96+H38+H68</f>
        <v>24316.600000000002</v>
      </c>
      <c r="I367" s="23">
        <f>I228</f>
        <v>2780.2</v>
      </c>
      <c r="J367" s="44"/>
    </row>
    <row r="368" spans="1:10" s="10" customFormat="1" ht="21" customHeight="1">
      <c r="A368" s="43"/>
      <c r="B368" s="95"/>
      <c r="C368" s="22"/>
      <c r="D368" s="43">
        <v>2024</v>
      </c>
      <c r="E368" s="23">
        <f>E361+E347+E328+E229+E162+E97+E69+E39</f>
        <v>24278.420000000006</v>
      </c>
      <c r="F368" s="23">
        <f>F328</f>
        <v>0</v>
      </c>
      <c r="G368" s="23">
        <f>G361+G347+G328+G229+G162+G97+G69+G39</f>
        <v>49.42</v>
      </c>
      <c r="H368" s="23">
        <f>H361+H347+H328+H229+H162+H97+H39+H69</f>
        <v>21499</v>
      </c>
      <c r="I368" s="23">
        <f>I229</f>
        <v>2730</v>
      </c>
      <c r="J368" s="44"/>
    </row>
    <row r="369" spans="1:9" s="6" customFormat="1" ht="15">
      <c r="A369" s="45"/>
      <c r="I369" s="46"/>
    </row>
    <row r="370" spans="1:9" s="6" customFormat="1" ht="15">
      <c r="A370" s="45"/>
      <c r="I370" s="46"/>
    </row>
    <row r="371" spans="1:9" s="6" customFormat="1" ht="15">
      <c r="A371" s="45"/>
      <c r="I371" s="46"/>
    </row>
    <row r="372" spans="1:9" s="6" customFormat="1" ht="15">
      <c r="A372" s="45"/>
      <c r="I372" s="46"/>
    </row>
    <row r="373" spans="1:9" s="6" customFormat="1" ht="13.5" customHeight="1">
      <c r="A373" s="45"/>
      <c r="I373" s="46"/>
    </row>
    <row r="374" spans="1:9" s="6" customFormat="1" ht="15">
      <c r="A374" s="45"/>
      <c r="I374" s="46"/>
    </row>
    <row r="375" spans="1:9" s="6" customFormat="1" ht="15">
      <c r="A375" s="45"/>
      <c r="I375" s="46"/>
    </row>
    <row r="376" spans="1:9" s="6" customFormat="1" ht="15">
      <c r="A376" s="45"/>
      <c r="I376" s="46"/>
    </row>
    <row r="377" spans="1:9" s="6" customFormat="1" ht="15">
      <c r="A377" s="45"/>
      <c r="I377" s="46"/>
    </row>
    <row r="378" spans="1:9" s="6" customFormat="1" ht="15">
      <c r="A378" s="45"/>
      <c r="I378" s="46"/>
    </row>
    <row r="379" spans="1:9" s="6" customFormat="1" ht="15">
      <c r="A379" s="45"/>
      <c r="I379" s="46"/>
    </row>
    <row r="380" spans="1:9" s="6" customFormat="1" ht="15">
      <c r="A380" s="45"/>
      <c r="I380" s="46"/>
    </row>
    <row r="381" spans="1:9" s="6" customFormat="1" ht="15">
      <c r="A381" s="45"/>
      <c r="I381" s="46"/>
    </row>
    <row r="382" spans="1:9" s="6" customFormat="1" ht="15">
      <c r="A382" s="45"/>
      <c r="I382" s="46"/>
    </row>
    <row r="383" spans="1:9" s="6" customFormat="1" ht="15">
      <c r="A383" s="45"/>
      <c r="I383" s="46"/>
    </row>
    <row r="384" spans="1:9" s="6" customFormat="1" ht="15">
      <c r="A384" s="45"/>
      <c r="I384" s="46"/>
    </row>
    <row r="385" spans="1:9" s="6" customFormat="1" ht="15">
      <c r="A385" s="45"/>
      <c r="I385" s="46"/>
    </row>
    <row r="386" spans="1:9" s="6" customFormat="1" ht="15">
      <c r="A386" s="45"/>
      <c r="I386" s="46"/>
    </row>
    <row r="387" spans="1:9" s="6" customFormat="1" ht="15">
      <c r="A387" s="45"/>
      <c r="I387" s="46"/>
    </row>
    <row r="388" spans="1:9" s="6" customFormat="1" ht="15">
      <c r="A388" s="45"/>
      <c r="I388" s="46"/>
    </row>
    <row r="389" spans="1:9" s="6" customFormat="1" ht="15">
      <c r="A389" s="45"/>
      <c r="I389" s="46"/>
    </row>
    <row r="390" spans="1:9" s="6" customFormat="1" ht="15">
      <c r="A390" s="45"/>
      <c r="I390" s="46"/>
    </row>
    <row r="391" spans="1:9" s="6" customFormat="1" ht="15">
      <c r="A391" s="45"/>
      <c r="I391" s="46"/>
    </row>
    <row r="392" spans="1:9" s="6" customFormat="1" ht="15">
      <c r="A392" s="45"/>
      <c r="I392" s="46"/>
    </row>
    <row r="393" spans="1:9" s="6" customFormat="1" ht="15">
      <c r="A393" s="45"/>
      <c r="I393" s="46"/>
    </row>
    <row r="394" spans="1:9" s="6" customFormat="1" ht="15">
      <c r="A394" s="45"/>
      <c r="I394" s="46"/>
    </row>
    <row r="395" spans="1:9" s="6" customFormat="1" ht="15">
      <c r="A395" s="45"/>
      <c r="I395" s="46"/>
    </row>
    <row r="396" spans="1:9" s="6" customFormat="1" ht="15">
      <c r="A396" s="45"/>
      <c r="I396" s="46"/>
    </row>
    <row r="397" spans="1:9" s="6" customFormat="1" ht="15">
      <c r="A397" s="45"/>
      <c r="I397" s="46"/>
    </row>
    <row r="398" spans="1:9" s="6" customFormat="1" ht="15">
      <c r="A398" s="45"/>
      <c r="I398" s="46"/>
    </row>
    <row r="399" spans="1:9" s="6" customFormat="1" ht="15">
      <c r="A399" s="45"/>
      <c r="I399" s="46"/>
    </row>
    <row r="400" spans="1:9" s="6" customFormat="1" ht="15">
      <c r="A400" s="45"/>
      <c r="I400" s="46"/>
    </row>
    <row r="401" spans="1:9" s="6" customFormat="1" ht="15">
      <c r="A401" s="45"/>
      <c r="I401" s="46"/>
    </row>
    <row r="402" spans="1:9" s="6" customFormat="1" ht="15">
      <c r="A402" s="45"/>
      <c r="I402" s="46"/>
    </row>
    <row r="403" spans="1:9" s="6" customFormat="1" ht="15">
      <c r="A403" s="45"/>
      <c r="I403" s="46"/>
    </row>
    <row r="404" spans="1:9" s="6" customFormat="1" ht="15">
      <c r="A404" s="45"/>
      <c r="I404" s="46"/>
    </row>
    <row r="405" spans="1:9" s="6" customFormat="1" ht="15">
      <c r="A405" s="45"/>
      <c r="I405" s="46"/>
    </row>
    <row r="406" spans="1:9" s="6" customFormat="1" ht="15">
      <c r="A406" s="45"/>
      <c r="I406" s="46"/>
    </row>
    <row r="407" spans="1:9" s="6" customFormat="1" ht="15">
      <c r="A407" s="45"/>
      <c r="I407" s="46"/>
    </row>
    <row r="408" spans="1:9" s="6" customFormat="1" ht="15">
      <c r="A408" s="45"/>
      <c r="I408" s="46"/>
    </row>
    <row r="409" spans="1:9" s="6" customFormat="1" ht="15">
      <c r="A409" s="45"/>
      <c r="I409" s="46"/>
    </row>
    <row r="410" spans="1:9" s="6" customFormat="1" ht="15">
      <c r="A410" s="45"/>
      <c r="I410" s="46"/>
    </row>
    <row r="411" spans="1:9" s="6" customFormat="1" ht="15">
      <c r="A411" s="45"/>
      <c r="I411" s="46"/>
    </row>
    <row r="412" spans="1:9" s="6" customFormat="1" ht="15">
      <c r="A412" s="45"/>
      <c r="I412" s="46"/>
    </row>
    <row r="413" spans="1:9" s="6" customFormat="1" ht="15">
      <c r="A413" s="45"/>
      <c r="I413" s="46"/>
    </row>
    <row r="414" spans="1:9" s="6" customFormat="1" ht="15">
      <c r="A414" s="45"/>
      <c r="I414" s="46"/>
    </row>
    <row r="415" spans="1:9" s="6" customFormat="1" ht="15">
      <c r="A415" s="45"/>
      <c r="I415" s="46"/>
    </row>
    <row r="416" spans="1:9" s="6" customFormat="1" ht="15">
      <c r="A416" s="45"/>
      <c r="I416" s="46"/>
    </row>
    <row r="417" spans="1:9" s="6" customFormat="1" ht="15">
      <c r="A417" s="45"/>
      <c r="I417" s="46"/>
    </row>
    <row r="418" spans="1:9" s="6" customFormat="1" ht="15">
      <c r="A418" s="45"/>
      <c r="I418" s="46"/>
    </row>
    <row r="419" spans="1:9" s="6" customFormat="1" ht="15">
      <c r="A419" s="45"/>
      <c r="I419" s="46"/>
    </row>
    <row r="420" spans="1:9" s="6" customFormat="1" ht="15">
      <c r="A420" s="45"/>
      <c r="I420" s="46"/>
    </row>
    <row r="421" spans="1:9" s="6" customFormat="1" ht="15">
      <c r="A421" s="45"/>
      <c r="I421" s="46"/>
    </row>
    <row r="422" spans="1:9" s="6" customFormat="1" ht="15">
      <c r="A422" s="45"/>
      <c r="I422" s="46"/>
    </row>
    <row r="423" spans="1:9" s="6" customFormat="1" ht="15">
      <c r="A423" s="45"/>
      <c r="I423" s="46"/>
    </row>
    <row r="424" spans="1:9" s="6" customFormat="1" ht="15">
      <c r="A424" s="45"/>
      <c r="I424" s="46"/>
    </row>
    <row r="425" spans="1:9" s="6" customFormat="1" ht="15">
      <c r="A425" s="45"/>
      <c r="I425" s="46"/>
    </row>
    <row r="426" spans="1:9" s="6" customFormat="1" ht="15">
      <c r="A426" s="45"/>
      <c r="I426" s="46"/>
    </row>
    <row r="427" spans="1:9" s="6" customFormat="1" ht="15">
      <c r="A427" s="45"/>
      <c r="I427" s="46"/>
    </row>
    <row r="428" spans="1:9" s="6" customFormat="1" ht="15">
      <c r="A428" s="45"/>
      <c r="I428" s="46"/>
    </row>
    <row r="429" spans="1:9" s="6" customFormat="1" ht="15">
      <c r="A429" s="45"/>
      <c r="I429" s="46"/>
    </row>
    <row r="430" spans="1:9" s="6" customFormat="1" ht="15">
      <c r="A430" s="45"/>
      <c r="I430" s="46"/>
    </row>
    <row r="431" spans="1:9" s="6" customFormat="1" ht="15">
      <c r="A431" s="45"/>
      <c r="I431" s="46"/>
    </row>
    <row r="432" spans="1:9" s="6" customFormat="1" ht="15">
      <c r="A432" s="45"/>
      <c r="I432" s="46"/>
    </row>
    <row r="433" spans="1:9" s="6" customFormat="1" ht="15">
      <c r="A433" s="45"/>
      <c r="I433" s="46"/>
    </row>
    <row r="434" spans="1:9" s="6" customFormat="1" ht="15">
      <c r="A434" s="45"/>
      <c r="I434" s="46"/>
    </row>
    <row r="435" spans="1:9" s="6" customFormat="1" ht="15">
      <c r="A435" s="45"/>
      <c r="I435" s="46"/>
    </row>
    <row r="436" spans="1:9" s="6" customFormat="1" ht="15">
      <c r="A436" s="45"/>
      <c r="I436" s="46"/>
    </row>
    <row r="437" spans="1:9" s="6" customFormat="1" ht="15">
      <c r="A437" s="45"/>
      <c r="I437" s="46"/>
    </row>
    <row r="438" spans="1:9" s="6" customFormat="1" ht="15">
      <c r="A438" s="45"/>
      <c r="I438" s="46"/>
    </row>
    <row r="439" spans="1:9" s="6" customFormat="1" ht="15">
      <c r="A439" s="45"/>
      <c r="I439" s="46"/>
    </row>
    <row r="440" spans="1:9" s="6" customFormat="1" ht="15">
      <c r="A440" s="45"/>
      <c r="I440" s="46"/>
    </row>
    <row r="441" spans="1:9" s="6" customFormat="1" ht="15">
      <c r="A441" s="45"/>
      <c r="I441" s="46"/>
    </row>
    <row r="442" spans="1:9" s="6" customFormat="1" ht="15">
      <c r="A442" s="45"/>
      <c r="I442" s="46"/>
    </row>
    <row r="443" spans="1:9" s="6" customFormat="1" ht="15">
      <c r="A443" s="45"/>
      <c r="I443" s="46"/>
    </row>
    <row r="444" spans="1:9" s="6" customFormat="1" ht="15">
      <c r="A444" s="45"/>
      <c r="I444" s="46"/>
    </row>
    <row r="445" spans="1:9" s="6" customFormat="1" ht="15">
      <c r="A445" s="45"/>
      <c r="I445" s="46"/>
    </row>
    <row r="446" spans="1:9" s="6" customFormat="1" ht="15">
      <c r="A446" s="45"/>
      <c r="I446" s="46"/>
    </row>
    <row r="447" spans="1:9" s="6" customFormat="1" ht="15">
      <c r="A447" s="45"/>
      <c r="I447" s="46"/>
    </row>
    <row r="448" spans="1:9" s="6" customFormat="1" ht="15">
      <c r="A448" s="45"/>
      <c r="I448" s="46"/>
    </row>
    <row r="449" spans="1:9" s="6" customFormat="1" ht="15">
      <c r="A449" s="45"/>
      <c r="I449" s="46"/>
    </row>
    <row r="450" spans="1:9" s="6" customFormat="1" ht="15">
      <c r="A450" s="45"/>
      <c r="I450" s="46"/>
    </row>
    <row r="451" spans="1:9" s="6" customFormat="1" ht="15">
      <c r="A451" s="45"/>
      <c r="I451" s="46"/>
    </row>
    <row r="452" spans="1:9" s="6" customFormat="1" ht="15">
      <c r="A452" s="45"/>
      <c r="I452" s="46"/>
    </row>
    <row r="453" spans="1:9" s="6" customFormat="1" ht="15">
      <c r="A453" s="45"/>
      <c r="I453" s="46"/>
    </row>
    <row r="454" spans="1:9" s="6" customFormat="1" ht="15">
      <c r="A454" s="45"/>
      <c r="I454" s="46"/>
    </row>
    <row r="455" spans="1:9" s="6" customFormat="1" ht="15">
      <c r="A455" s="45"/>
      <c r="I455" s="46"/>
    </row>
    <row r="456" spans="1:9" s="6" customFormat="1" ht="15">
      <c r="A456" s="45"/>
      <c r="I456" s="46"/>
    </row>
    <row r="457" spans="1:9" s="6" customFormat="1" ht="15">
      <c r="A457" s="45"/>
      <c r="I457" s="46"/>
    </row>
    <row r="458" spans="1:9" s="6" customFormat="1" ht="15">
      <c r="A458" s="45"/>
      <c r="I458" s="46"/>
    </row>
    <row r="459" spans="1:9" s="6" customFormat="1" ht="15">
      <c r="A459" s="45"/>
      <c r="I459" s="46"/>
    </row>
    <row r="460" spans="1:9" s="6" customFormat="1" ht="15">
      <c r="A460" s="45"/>
      <c r="I460" s="46"/>
    </row>
    <row r="461" spans="1:9" s="6" customFormat="1" ht="15">
      <c r="A461" s="45"/>
      <c r="I461" s="46"/>
    </row>
    <row r="462" spans="1:9" s="6" customFormat="1" ht="15">
      <c r="A462" s="45"/>
      <c r="I462" s="46"/>
    </row>
    <row r="463" spans="1:9" s="6" customFormat="1" ht="15">
      <c r="A463" s="45"/>
      <c r="I463" s="46"/>
    </row>
    <row r="464" spans="1:9" s="6" customFormat="1" ht="15">
      <c r="A464" s="45"/>
      <c r="I464" s="46"/>
    </row>
    <row r="465" spans="1:9" s="6" customFormat="1" ht="15">
      <c r="A465" s="45"/>
      <c r="I465" s="46"/>
    </row>
    <row r="466" spans="1:9" s="6" customFormat="1" ht="15">
      <c r="A466" s="45"/>
      <c r="I466" s="46"/>
    </row>
    <row r="467" spans="1:9" s="6" customFormat="1" ht="15">
      <c r="A467" s="45"/>
      <c r="I467" s="46"/>
    </row>
  </sheetData>
  <sheetProtection/>
  <mergeCells count="238">
    <mergeCell ref="J117:J122"/>
    <mergeCell ref="E128:E132"/>
    <mergeCell ref="D128:D132"/>
    <mergeCell ref="G123:G127"/>
    <mergeCell ref="H123:H127"/>
    <mergeCell ref="I123:I127"/>
    <mergeCell ref="D123:D127"/>
    <mergeCell ref="F123:F127"/>
    <mergeCell ref="G128:G132"/>
    <mergeCell ref="H128:H132"/>
    <mergeCell ref="I128:I132"/>
    <mergeCell ref="J128:J132"/>
    <mergeCell ref="J333:J338"/>
    <mergeCell ref="J302:J307"/>
    <mergeCell ref="J297:J301"/>
    <mergeCell ref="J267:J272"/>
    <mergeCell ref="J291:J296"/>
    <mergeCell ref="A128:A132"/>
    <mergeCell ref="A139:A144"/>
    <mergeCell ref="A111:A116"/>
    <mergeCell ref="J50:J61"/>
    <mergeCell ref="J85:J90"/>
    <mergeCell ref="J41:J49"/>
    <mergeCell ref="J79:J84"/>
    <mergeCell ref="B70:J70"/>
    <mergeCell ref="B71:B76"/>
    <mergeCell ref="J71:J76"/>
    <mergeCell ref="A123:A127"/>
    <mergeCell ref="A117:A122"/>
    <mergeCell ref="B117:B122"/>
    <mergeCell ref="E123:E127"/>
    <mergeCell ref="A323:A328"/>
    <mergeCell ref="F128:F132"/>
    <mergeCell ref="C323:C328"/>
    <mergeCell ref="A261:A266"/>
    <mergeCell ref="B249:B254"/>
    <mergeCell ref="B187:B190"/>
    <mergeCell ref="C279:C284"/>
    <mergeCell ref="B267:B272"/>
    <mergeCell ref="C267:C272"/>
    <mergeCell ref="C164:C169"/>
    <mergeCell ref="A267:A272"/>
    <mergeCell ref="B157:B162"/>
    <mergeCell ref="C157:C162"/>
    <mergeCell ref="B163:J163"/>
    <mergeCell ref="C187:C190"/>
    <mergeCell ref="B308:B313"/>
    <mergeCell ref="C308:C313"/>
    <mergeCell ref="J308:J313"/>
    <mergeCell ref="C333:C338"/>
    <mergeCell ref="B363:B368"/>
    <mergeCell ref="B356:B361"/>
    <mergeCell ref="B323:B328"/>
    <mergeCell ref="J339:J340"/>
    <mergeCell ref="C291:C296"/>
    <mergeCell ref="A285:A290"/>
    <mergeCell ref="B291:B296"/>
    <mergeCell ref="C249:C254"/>
    <mergeCell ref="A231:A236"/>
    <mergeCell ref="B273:B278"/>
    <mergeCell ref="A291:A296"/>
    <mergeCell ref="A256:A260"/>
    <mergeCell ref="A249:A254"/>
    <mergeCell ref="B285:B290"/>
    <mergeCell ref="J285:J290"/>
    <mergeCell ref="C273:C278"/>
    <mergeCell ref="J279:J284"/>
    <mergeCell ref="J273:J278"/>
    <mergeCell ref="A302:A307"/>
    <mergeCell ref="B302:B307"/>
    <mergeCell ref="C302:C307"/>
    <mergeCell ref="A279:A284"/>
    <mergeCell ref="B279:B284"/>
    <mergeCell ref="A297:A301"/>
    <mergeCell ref="B8:J8"/>
    <mergeCell ref="J139:J144"/>
    <mergeCell ref="C123:C127"/>
    <mergeCell ref="J123:J127"/>
    <mergeCell ref="B128:B132"/>
    <mergeCell ref="B123:B127"/>
    <mergeCell ref="J9:J14"/>
    <mergeCell ref="B139:B144"/>
    <mergeCell ref="C128:C132"/>
    <mergeCell ref="C71:C76"/>
    <mergeCell ref="C117:C122"/>
    <mergeCell ref="B111:B116"/>
    <mergeCell ref="B79:B80"/>
    <mergeCell ref="C21:C26"/>
    <mergeCell ref="C9:C14"/>
    <mergeCell ref="C15:C20"/>
    <mergeCell ref="C92:C97"/>
    <mergeCell ref="C99:C104"/>
    <mergeCell ref="A1:J1"/>
    <mergeCell ref="A2:J2"/>
    <mergeCell ref="A3:J3"/>
    <mergeCell ref="E4:I4"/>
    <mergeCell ref="A4:A6"/>
    <mergeCell ref="D4:D6"/>
    <mergeCell ref="B4:B6"/>
    <mergeCell ref="F5:I5"/>
    <mergeCell ref="J4:J6"/>
    <mergeCell ref="C4:C6"/>
    <mergeCell ref="A9:A14"/>
    <mergeCell ref="B9:B14"/>
    <mergeCell ref="A21:A26"/>
    <mergeCell ref="B21:B26"/>
    <mergeCell ref="A15:A20"/>
    <mergeCell ref="B15:B20"/>
    <mergeCell ref="J15:J20"/>
    <mergeCell ref="B34:B39"/>
    <mergeCell ref="C34:C39"/>
    <mergeCell ref="J33:J39"/>
    <mergeCell ref="J21:J26"/>
    <mergeCell ref="J27:J32"/>
    <mergeCell ref="C50:C55"/>
    <mergeCell ref="A47:A49"/>
    <mergeCell ref="C47:C49"/>
    <mergeCell ref="A41:A46"/>
    <mergeCell ref="B41:B46"/>
    <mergeCell ref="C41:C46"/>
    <mergeCell ref="J99:J104"/>
    <mergeCell ref="A50:A55"/>
    <mergeCell ref="B50:B55"/>
    <mergeCell ref="C79:C80"/>
    <mergeCell ref="A79:A80"/>
    <mergeCell ref="A85:A90"/>
    <mergeCell ref="B85:B90"/>
    <mergeCell ref="C85:C90"/>
    <mergeCell ref="B98:J98"/>
    <mergeCell ref="B92:B97"/>
    <mergeCell ref="J91:J97"/>
    <mergeCell ref="J164:J190"/>
    <mergeCell ref="A187:A190"/>
    <mergeCell ref="A179:A180"/>
    <mergeCell ref="A105:A110"/>
    <mergeCell ref="B105:B110"/>
    <mergeCell ref="C105:C110"/>
    <mergeCell ref="J105:J110"/>
    <mergeCell ref="C111:C116"/>
    <mergeCell ref="J111:J116"/>
    <mergeCell ref="J156:J162"/>
    <mergeCell ref="J145:J150"/>
    <mergeCell ref="A237:A248"/>
    <mergeCell ref="J191:J196"/>
    <mergeCell ref="A191:A196"/>
    <mergeCell ref="B191:B196"/>
    <mergeCell ref="J215:J220"/>
    <mergeCell ref="C209:C214"/>
    <mergeCell ref="C215:C220"/>
    <mergeCell ref="A224:A229"/>
    <mergeCell ref="J197:J202"/>
    <mergeCell ref="A164:A169"/>
    <mergeCell ref="J314:J319"/>
    <mergeCell ref="C203:C208"/>
    <mergeCell ref="A197:A202"/>
    <mergeCell ref="B215:B220"/>
    <mergeCell ref="J249:J254"/>
    <mergeCell ref="A203:A208"/>
    <mergeCell ref="B203:B208"/>
    <mergeCell ref="J203:J208"/>
    <mergeCell ref="C197:C202"/>
    <mergeCell ref="J256:J260"/>
    <mergeCell ref="B209:B214"/>
    <mergeCell ref="B231:B236"/>
    <mergeCell ref="C231:C236"/>
    <mergeCell ref="B237:B248"/>
    <mergeCell ref="B224:B229"/>
    <mergeCell ref="J231:J236"/>
    <mergeCell ref="J237:J248"/>
    <mergeCell ref="B197:B202"/>
    <mergeCell ref="A356:A361"/>
    <mergeCell ref="C356:C361"/>
    <mergeCell ref="A333:A338"/>
    <mergeCell ref="B333:B338"/>
    <mergeCell ref="C349:C354"/>
    <mergeCell ref="A339:A340"/>
    <mergeCell ref="A349:A354"/>
    <mergeCell ref="B349:B354"/>
    <mergeCell ref="B339:B340"/>
    <mergeCell ref="J349:J354"/>
    <mergeCell ref="J223:J229"/>
    <mergeCell ref="J209:J214"/>
    <mergeCell ref="A342:A347"/>
    <mergeCell ref="C342:C347"/>
    <mergeCell ref="B342:B347"/>
    <mergeCell ref="A273:A278"/>
    <mergeCell ref="J261:J266"/>
    <mergeCell ref="C261:C266"/>
    <mergeCell ref="B261:B266"/>
    <mergeCell ref="A314:A319"/>
    <mergeCell ref="B314:B319"/>
    <mergeCell ref="C314:C319"/>
    <mergeCell ref="A308:A313"/>
    <mergeCell ref="A209:A214"/>
    <mergeCell ref="A215:A220"/>
    <mergeCell ref="C224:C229"/>
    <mergeCell ref="C256:C260"/>
    <mergeCell ref="B256:B260"/>
    <mergeCell ref="B297:B301"/>
    <mergeCell ref="A27:A32"/>
    <mergeCell ref="B27:B32"/>
    <mergeCell ref="A92:A97"/>
    <mergeCell ref="A99:A104"/>
    <mergeCell ref="B99:B104"/>
    <mergeCell ref="A71:A76"/>
    <mergeCell ref="A34:A39"/>
    <mergeCell ref="B40:J40"/>
    <mergeCell ref="J63:J69"/>
    <mergeCell ref="C191:C196"/>
    <mergeCell ref="A57:A60"/>
    <mergeCell ref="B57:B60"/>
    <mergeCell ref="C57:C60"/>
    <mergeCell ref="C81:C84"/>
    <mergeCell ref="B81:B84"/>
    <mergeCell ref="A81:A84"/>
    <mergeCell ref="A64:A69"/>
    <mergeCell ref="B64:B69"/>
    <mergeCell ref="C64:C69"/>
    <mergeCell ref="J151:J155"/>
    <mergeCell ref="A135:A138"/>
    <mergeCell ref="B135:B138"/>
    <mergeCell ref="C135:C138"/>
    <mergeCell ref="A151:A155"/>
    <mergeCell ref="B151:B155"/>
    <mergeCell ref="C151:C155"/>
    <mergeCell ref="A145:A150"/>
    <mergeCell ref="B145:B150"/>
    <mergeCell ref="C139:C144"/>
    <mergeCell ref="C145:C150"/>
    <mergeCell ref="B164:B169"/>
    <mergeCell ref="A185:A186"/>
    <mergeCell ref="B185:B186"/>
    <mergeCell ref="B179:B180"/>
    <mergeCell ref="A181:A182"/>
    <mergeCell ref="B181:B182"/>
    <mergeCell ref="A183:A184"/>
    <mergeCell ref="B183:B184"/>
    <mergeCell ref="A157:A162"/>
  </mergeCells>
  <printOptions horizontalCentered="1"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2021-02-08T17:48:43Z</cp:lastPrinted>
  <dcterms:created xsi:type="dcterms:W3CDTF">2006-09-28T05:33:49Z</dcterms:created>
  <dcterms:modified xsi:type="dcterms:W3CDTF">2021-02-09T21:38:18Z</dcterms:modified>
  <cp:category/>
  <cp:version/>
  <cp:contentType/>
  <cp:contentStatus/>
</cp:coreProperties>
</file>