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<sst xmlns="http://schemas.openxmlformats.org/spreadsheetml/2006/main" count="186" uniqueCount="88">
  <si>
    <t>№ п/п</t>
  </si>
  <si>
    <t>Мероприятия</t>
  </si>
  <si>
    <t>всего</t>
  </si>
  <si>
    <t>в том числе</t>
  </si>
  <si>
    <t>Областной бюджет</t>
  </si>
  <si>
    <t>Местные бюджеты</t>
  </si>
  <si>
    <t>Срок финансирова-ния мероприятия</t>
  </si>
  <si>
    <t>План мероприятий  муниципальной  программы</t>
  </si>
  <si>
    <t>Обслуживание внутреннего долга</t>
  </si>
  <si>
    <t>1. Подпрограмма " Безопасность муниципального образования"</t>
  </si>
  <si>
    <t>2. Подпрограмма " Дорожное хозяйство"</t>
  </si>
  <si>
    <t>3. Подпрограмма " Жилищно-коммунальное хоязяйство"</t>
  </si>
  <si>
    <t>4. Подпрограмма " Благоустройство территории"</t>
  </si>
  <si>
    <t>Ремонт и содержание уличного освещения</t>
  </si>
  <si>
    <t>Осуществление внешнего муниципального финансового контроля</t>
  </si>
  <si>
    <t>Контроль в сфере жилищного хозяйства</t>
  </si>
  <si>
    <t>Резервный фонд администрации</t>
  </si>
  <si>
    <t>глава администрации</t>
  </si>
  <si>
    <t>администрация</t>
  </si>
  <si>
    <t>6. Подпрограмма " Муниципальное управление"</t>
  </si>
  <si>
    <t>Формирование, исполнение и финансовый контроль за исполнением бюджета поселения</t>
  </si>
  <si>
    <t>Всего по подпрограмме</t>
  </si>
  <si>
    <t>7. Подпрограмма " Землеустройство и землепользование"</t>
  </si>
  <si>
    <t>Содержание дорог общего пользования местного значения и искуственных сооружений на них</t>
  </si>
  <si>
    <t>Всзносы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Ленинградскаой области"</t>
  </si>
  <si>
    <t>Бюджет района</t>
  </si>
  <si>
    <t>Меропиятия по укреплению общественного порядка, противодействию терроризму и экстремизму</t>
  </si>
  <si>
    <t>Содержание представительных органов местного самоуправления</t>
  </si>
  <si>
    <t xml:space="preserve">Содержание исполнительных органов местного самоуправления </t>
  </si>
  <si>
    <t>Пенсия за выслугу лет муниципальным служащим</t>
  </si>
  <si>
    <t>Федеральный бюджет</t>
  </si>
  <si>
    <t>0,00000</t>
  </si>
  <si>
    <t>Осуществление первичного воинского учета</t>
  </si>
  <si>
    <t>Администрация Старопольского сельского поселения</t>
  </si>
  <si>
    <t>Мероприятия по укреплению пожарной безопасности</t>
  </si>
  <si>
    <t>Содержание и уборка кладбищ и захоронений</t>
  </si>
  <si>
    <t>Содействие развитию занятости молодежи (ГМТО)</t>
  </si>
  <si>
    <t>Выполнение землеустроительных работ для внесения сведений о границах населенных пунктов в ЕГРН</t>
  </si>
  <si>
    <t>8. Подпрограмма "Поддержка субъектов малого и среднего предпринимательства"</t>
  </si>
  <si>
    <t>Информационная и консультационная поддержка субъектов малого и среднего предпринимательства</t>
  </si>
  <si>
    <t xml:space="preserve">Проведение мероприятий общемуниципального характера </t>
  </si>
  <si>
    <t>Организация и проведение культурно-массовых мероприятий</t>
  </si>
  <si>
    <t>Проведение и участие в спортивных мероприятиях</t>
  </si>
  <si>
    <t>Реализация Проекта организации дорожного движения на автомобильных дорогах местного значения</t>
  </si>
  <si>
    <t>Ремонт  объектов муниципального имущества</t>
  </si>
  <si>
    <t>Содержание и обслуживание объектов муниципального имущества</t>
  </si>
  <si>
    <t>Участие в профилактике наркомании</t>
  </si>
  <si>
    <t xml:space="preserve">Выполнение работ по внесению в ЕГРН сведений  о границах территориальных зон поселений  </t>
  </si>
  <si>
    <t>Подготовка проекта генерального плана и проекта правил землепользования и застройки муниципального образования поселения</t>
  </si>
  <si>
    <t>Оформление земельных участков в муниципальную собственность</t>
  </si>
  <si>
    <t>Осуществление отдельного государственного полномочия Ленинградской области в сфере административных правоотношений</t>
  </si>
  <si>
    <t>Проведение выборов в совет депутатов муниципального образования</t>
  </si>
  <si>
    <t>Планируемые объемы финансирования (тыс. рублей в действующих ценах года реализации мероприятия)</t>
  </si>
  <si>
    <t>Главный распорядитель бюджетных средств</t>
  </si>
  <si>
    <t>в том числе по годам реализации</t>
  </si>
  <si>
    <t>Итого по программе</t>
  </si>
  <si>
    <t>Управление муниципальным имуществом</t>
  </si>
  <si>
    <t xml:space="preserve">Реализация комплекса мероприятий по борьбе с борщевиком Сосновского на территориях муниципальных образований Ленинградской области </t>
  </si>
  <si>
    <t>Содержание и ремонт мест воинских захоронений</t>
  </si>
  <si>
    <t>Создание мест (площадок) накопления коммунальных отходов</t>
  </si>
  <si>
    <t xml:space="preserve">Приложение №1
к Паспорту  муниципальной программы 
"Развитие Старопольского сельского поселения"    
</t>
  </si>
  <si>
    <r>
      <t xml:space="preserve">                                                                    "Развитие территории Старопольского сельского поселения" на 2019 год и плановый период 2020-2024 годы                                 </t>
    </r>
    <r>
      <rPr>
        <b/>
        <sz val="9"/>
        <color indexed="8"/>
        <rFont val="Times New Roman"/>
        <family val="1"/>
      </rPr>
      <t xml:space="preserve">  тыс. руб.</t>
    </r>
  </si>
  <si>
    <t>Участие в предупреждении и ликвидации поселедствий чрезвычайных ситуаций</t>
  </si>
  <si>
    <t>Создание, содержание и организация аварийно-спасательных служб и (или) аварийно-спасательных формирований</t>
  </si>
  <si>
    <t xml:space="preserve">Организация ритуальных услуг в части создания специализированной службы по вопросам похоронного дела 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</si>
  <si>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</si>
  <si>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Внутренний муниципальный финансовый контроль</t>
  </si>
  <si>
    <t>2.1</t>
  </si>
  <si>
    <t>Ремонт дорожного покрытия в населенных пунктах Марино, Рудница, Заклепье</t>
  </si>
  <si>
    <t>2.2</t>
  </si>
  <si>
    <t>Ремонт автомобильных дороог общего пользования местного значения</t>
  </si>
  <si>
    <t>4.1</t>
  </si>
  <si>
    <t>Спиливание деревьев по адресам: д.13 (детсад), д.14 (школа), д.10 (рядом с Домом культуры), д.3 (палисадник у многоквартирного дома), вдоль пешеходной дорожки для населения (от д.4 до Церкви), на площадке за остановкой в дер.Старополье</t>
  </si>
  <si>
    <t>4.2</t>
  </si>
  <si>
    <t>Спиливание аварийных деревьев в населенных пунктах: Марино, Менюши, Филево, Чудская гора, Шакицы, Нарница, Заклепье, Струитино, Овсище. Вывоз порубочных остатков из населенных пунктов Усадище и Ложголово</t>
  </si>
  <si>
    <t>03-оз</t>
  </si>
  <si>
    <t>Расходы на управление муниципальным имуществом</t>
  </si>
  <si>
    <t>Содержание Дома культуры, в т.ч.</t>
  </si>
  <si>
    <t>1.2</t>
  </si>
  <si>
    <t>Монтаж и пуско-наладка системы видеонаблюдения ДК д. Старополье</t>
  </si>
  <si>
    <t>д.Старополье</t>
  </si>
  <si>
    <t>Монтаж  и пуско-наладка системы  видеонаблюдения в ДК  д.Овсище</t>
  </si>
  <si>
    <t>д.Овсище</t>
  </si>
  <si>
    <t>Ремонт дорог общего пользования местного значения и искуственных сооружений на них, из них:</t>
  </si>
  <si>
    <t>Прочие мероприятия в области благоустройства, из них:</t>
  </si>
  <si>
    <t>1.1</t>
  </si>
  <si>
    <t>Прочие мероприятия в области коммунального хозяйства</t>
  </si>
  <si>
    <t>5.Подпрограмма "Культура, молодежная политика, физическая культура и спорт"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</si>
</sst>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Alignment="1">
      <alignment/>
    </xf>
    <xf numFmtId="187" fontId="45" fillId="0" borderId="10" xfId="0" applyNumberFormat="1" applyFont="1" applyFill="1" applyBorder="1" applyAlignment="1">
      <alignment horizontal="center"/>
    </xf>
    <xf numFmtId="187" fontId="46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49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center"/>
    </xf>
    <xf numFmtId="187" fontId="46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wrapText="1"/>
    </xf>
    <xf numFmtId="187" fontId="45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187" fontId="44" fillId="0" borderId="0" xfId="0" applyNumberFormat="1" applyFont="1" applyFill="1" applyAlignment="1">
      <alignment/>
    </xf>
    <xf numFmtId="187" fontId="3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5" fillId="0" borderId="11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45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45" fillId="0" borderId="11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45" fillId="0" borderId="12" xfId="0" applyFont="1" applyFill="1" applyBorder="1" applyAlignment="1">
      <alignment vertical="top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top"/>
    </xf>
    <xf numFmtId="0" fontId="45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wrapText="1"/>
    </xf>
    <xf numFmtId="0" fontId="47" fillId="0" borderId="12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5" fillId="0" borderId="13" xfId="0" applyFont="1" applyFill="1" applyBorder="1" applyAlignment="1">
      <alignment vertical="top" wrapText="1"/>
    </xf>
    <xf numFmtId="0" fontId="47" fillId="0" borderId="14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5" fillId="0" borderId="11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right" vertical="top" wrapText="1"/>
    </xf>
    <xf numFmtId="0" fontId="44" fillId="0" borderId="0" xfId="0" applyFont="1" applyFill="1" applyAlignment="1">
      <alignment horizontal="right" vertical="top"/>
    </xf>
    <xf numFmtId="0" fontId="48" fillId="0" borderId="0" xfId="0" applyFont="1" applyFill="1" applyAlignment="1">
      <alignment horizontal="center"/>
    </xf>
    <xf numFmtId="0" fontId="48" fillId="0" borderId="17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top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top" wrapText="1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3" xfId="0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187" fontId="44" fillId="0" borderId="10" xfId="0" applyNumberFormat="1" applyFont="1" applyFill="1" applyBorder="1" applyAlignment="1">
      <alignment horizontal="center" vertical="center"/>
    </xf>
    <xf numFmtId="187" fontId="44" fillId="0" borderId="10" xfId="0" applyNumberFormat="1" applyFont="1" applyFill="1" applyBorder="1" applyAlignment="1">
      <alignment horizontal="center"/>
    </xf>
    <xf numFmtId="187" fontId="45" fillId="0" borderId="11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187" fontId="45" fillId="0" borderId="10" xfId="0" applyNumberFormat="1" applyFont="1" applyFill="1" applyBorder="1" applyAlignment="1">
      <alignment horizontal="center" vertical="top"/>
    </xf>
    <xf numFmtId="187" fontId="47" fillId="0" borderId="10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9"/>
  <sheetViews>
    <sheetView tabSelected="1" zoomScale="90" zoomScaleNormal="90" zoomScalePageLayoutView="0" workbookViewId="0" topLeftCell="A1">
      <selection activeCell="V10" sqref="V10"/>
    </sheetView>
  </sheetViews>
  <sheetFormatPr defaultColWidth="9.140625" defaultRowHeight="15"/>
  <cols>
    <col min="1" max="1" width="4.8515625" style="2" customWidth="1"/>
    <col min="2" max="2" width="35.421875" style="1" customWidth="1"/>
    <col min="3" max="3" width="13.00390625" style="1" customWidth="1"/>
    <col min="4" max="4" width="14.28125" style="1" customWidth="1"/>
    <col min="5" max="5" width="15.7109375" style="1" customWidth="1"/>
    <col min="6" max="6" width="11.57421875" style="1" customWidth="1"/>
    <col min="7" max="7" width="13.8515625" style="1" customWidth="1"/>
    <col min="8" max="8" width="15.28125" style="1" customWidth="1"/>
    <col min="9" max="9" width="13.7109375" style="3" customWidth="1"/>
    <col min="10" max="10" width="18.7109375" style="1" customWidth="1"/>
    <col min="11" max="11" width="12.421875" style="1" customWidth="1"/>
    <col min="12" max="12" width="9.140625" style="1" customWidth="1"/>
    <col min="13" max="13" width="13.28125" style="1" customWidth="1"/>
    <col min="14" max="16384" width="9.140625" style="1" customWidth="1"/>
  </cols>
  <sheetData>
    <row r="1" spans="1:10" s="6" customFormat="1" ht="66" customHeight="1">
      <c r="A1" s="79" t="s">
        <v>60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6" customFormat="1" ht="18.75">
      <c r="A2" s="81" t="s">
        <v>7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s="6" customFormat="1" ht="33" customHeight="1">
      <c r="A3" s="82" t="s">
        <v>61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s="7" customFormat="1" ht="30" customHeight="1">
      <c r="A4" s="83" t="s">
        <v>0</v>
      </c>
      <c r="B4" s="78" t="s">
        <v>1</v>
      </c>
      <c r="C4" s="78"/>
      <c r="D4" s="83" t="s">
        <v>6</v>
      </c>
      <c r="E4" s="83" t="s">
        <v>52</v>
      </c>
      <c r="F4" s="83"/>
      <c r="G4" s="83"/>
      <c r="H4" s="83"/>
      <c r="I4" s="83"/>
      <c r="J4" s="83" t="s">
        <v>53</v>
      </c>
    </row>
    <row r="5" spans="1:10" s="7" customFormat="1" ht="14.25">
      <c r="A5" s="83"/>
      <c r="B5" s="85"/>
      <c r="C5" s="40"/>
      <c r="D5" s="83"/>
      <c r="E5" s="38" t="s">
        <v>2</v>
      </c>
      <c r="F5" s="84" t="s">
        <v>3</v>
      </c>
      <c r="G5" s="84"/>
      <c r="H5" s="84"/>
      <c r="I5" s="84"/>
      <c r="J5" s="83"/>
    </row>
    <row r="6" spans="1:10" s="7" customFormat="1" ht="42.75">
      <c r="A6" s="83"/>
      <c r="B6" s="86"/>
      <c r="C6" s="41"/>
      <c r="D6" s="83"/>
      <c r="E6" s="8"/>
      <c r="F6" s="37" t="s">
        <v>30</v>
      </c>
      <c r="G6" s="37" t="s">
        <v>4</v>
      </c>
      <c r="H6" s="37" t="s">
        <v>5</v>
      </c>
      <c r="I6" s="9" t="s">
        <v>25</v>
      </c>
      <c r="J6" s="83"/>
    </row>
    <row r="7" spans="1:10" s="12" customFormat="1" ht="12">
      <c r="A7" s="32">
        <v>1</v>
      </c>
      <c r="B7" s="10">
        <v>2</v>
      </c>
      <c r="C7" s="10"/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1">
        <v>8</v>
      </c>
      <c r="J7" s="10">
        <v>9</v>
      </c>
    </row>
    <row r="8" spans="1:10" s="12" customFormat="1" ht="12">
      <c r="A8" s="32"/>
      <c r="B8" s="70" t="s">
        <v>9</v>
      </c>
      <c r="C8" s="71"/>
      <c r="D8" s="73"/>
      <c r="E8" s="73"/>
      <c r="F8" s="73"/>
      <c r="G8" s="73"/>
      <c r="H8" s="73"/>
      <c r="I8" s="73"/>
      <c r="J8" s="74"/>
    </row>
    <row r="9" spans="1:10" s="6" customFormat="1" ht="16.5" customHeight="1">
      <c r="A9" s="58">
        <v>1</v>
      </c>
      <c r="B9" s="75" t="s">
        <v>34</v>
      </c>
      <c r="C9" s="60"/>
      <c r="D9" s="33">
        <v>2019</v>
      </c>
      <c r="E9" s="100">
        <v>129</v>
      </c>
      <c r="F9" s="100">
        <v>0</v>
      </c>
      <c r="G9" s="100">
        <v>0</v>
      </c>
      <c r="H9" s="100">
        <v>94.44</v>
      </c>
      <c r="I9" s="100">
        <v>34.56</v>
      </c>
      <c r="J9" s="75" t="s">
        <v>33</v>
      </c>
    </row>
    <row r="10" spans="1:10" s="6" customFormat="1" ht="18.75" customHeight="1">
      <c r="A10" s="40"/>
      <c r="B10" s="61"/>
      <c r="C10" s="61"/>
      <c r="D10" s="33">
        <v>2020</v>
      </c>
      <c r="E10" s="100">
        <v>58.4</v>
      </c>
      <c r="F10" s="100">
        <v>0</v>
      </c>
      <c r="G10" s="100">
        <v>0</v>
      </c>
      <c r="H10" s="100">
        <v>58.4</v>
      </c>
      <c r="I10" s="100">
        <v>0</v>
      </c>
      <c r="J10" s="61"/>
    </row>
    <row r="11" spans="1:10" s="6" customFormat="1" ht="18" customHeight="1">
      <c r="A11" s="40"/>
      <c r="B11" s="61"/>
      <c r="C11" s="61"/>
      <c r="D11" s="33">
        <v>2021</v>
      </c>
      <c r="E11" s="100">
        <f>H11</f>
        <v>58.1</v>
      </c>
      <c r="F11" s="100">
        <v>0</v>
      </c>
      <c r="G11" s="100">
        <v>0</v>
      </c>
      <c r="H11" s="100">
        <v>58.1</v>
      </c>
      <c r="I11" s="100">
        <v>0</v>
      </c>
      <c r="J11" s="61"/>
    </row>
    <row r="12" spans="1:10" s="6" customFormat="1" ht="18" customHeight="1">
      <c r="A12" s="40"/>
      <c r="B12" s="61"/>
      <c r="C12" s="61"/>
      <c r="D12" s="33">
        <v>2022</v>
      </c>
      <c r="E12" s="100">
        <f>H12</f>
        <v>57.5</v>
      </c>
      <c r="F12" s="100">
        <v>0</v>
      </c>
      <c r="G12" s="100">
        <v>0</v>
      </c>
      <c r="H12" s="100">
        <v>57.5</v>
      </c>
      <c r="I12" s="100">
        <v>0</v>
      </c>
      <c r="J12" s="61"/>
    </row>
    <row r="13" spans="1:10" s="6" customFormat="1" ht="18" customHeight="1">
      <c r="A13" s="40"/>
      <c r="B13" s="61"/>
      <c r="C13" s="61"/>
      <c r="D13" s="33">
        <v>2023</v>
      </c>
      <c r="E13" s="100">
        <f>H13</f>
        <v>57.5</v>
      </c>
      <c r="F13" s="100">
        <v>0</v>
      </c>
      <c r="G13" s="100">
        <v>0</v>
      </c>
      <c r="H13" s="100">
        <v>57.5</v>
      </c>
      <c r="I13" s="100">
        <v>0</v>
      </c>
      <c r="J13" s="61"/>
    </row>
    <row r="14" spans="1:10" s="6" customFormat="1" ht="18" customHeight="1">
      <c r="A14" s="40"/>
      <c r="B14" s="61"/>
      <c r="C14" s="61"/>
      <c r="D14" s="33">
        <v>2024</v>
      </c>
      <c r="E14" s="100">
        <f>H14</f>
        <v>57.5</v>
      </c>
      <c r="F14" s="100">
        <v>0</v>
      </c>
      <c r="G14" s="100">
        <v>0</v>
      </c>
      <c r="H14" s="100">
        <v>57.5</v>
      </c>
      <c r="I14" s="100">
        <v>0</v>
      </c>
      <c r="J14" s="61"/>
    </row>
    <row r="15" spans="1:10" s="6" customFormat="1" ht="21" customHeight="1">
      <c r="A15" s="58">
        <v>2</v>
      </c>
      <c r="B15" s="75" t="s">
        <v>26</v>
      </c>
      <c r="C15" s="60"/>
      <c r="D15" s="13">
        <v>2019</v>
      </c>
      <c r="E15" s="100">
        <v>2.1</v>
      </c>
      <c r="F15" s="100">
        <v>0</v>
      </c>
      <c r="G15" s="100">
        <v>0</v>
      </c>
      <c r="H15" s="100">
        <v>2.1</v>
      </c>
      <c r="I15" s="100">
        <v>0</v>
      </c>
      <c r="J15" s="48" t="s">
        <v>33</v>
      </c>
    </row>
    <row r="16" spans="1:10" s="6" customFormat="1" ht="13.5" customHeight="1">
      <c r="A16" s="40"/>
      <c r="B16" s="61"/>
      <c r="C16" s="61"/>
      <c r="D16" s="13">
        <v>2020</v>
      </c>
      <c r="E16" s="100">
        <v>2.2</v>
      </c>
      <c r="F16" s="100">
        <v>0</v>
      </c>
      <c r="G16" s="100">
        <v>0</v>
      </c>
      <c r="H16" s="100">
        <v>2.2</v>
      </c>
      <c r="I16" s="100">
        <v>0</v>
      </c>
      <c r="J16" s="49"/>
    </row>
    <row r="17" spans="1:10" s="6" customFormat="1" ht="21" customHeight="1">
      <c r="A17" s="40"/>
      <c r="B17" s="61"/>
      <c r="C17" s="61"/>
      <c r="D17" s="13">
        <v>2021</v>
      </c>
      <c r="E17" s="100">
        <v>2.2</v>
      </c>
      <c r="F17" s="100">
        <v>0</v>
      </c>
      <c r="G17" s="100">
        <v>0</v>
      </c>
      <c r="H17" s="100">
        <v>2.2</v>
      </c>
      <c r="I17" s="100">
        <v>0</v>
      </c>
      <c r="J17" s="49"/>
    </row>
    <row r="18" spans="1:10" s="6" customFormat="1" ht="21" customHeight="1">
      <c r="A18" s="40"/>
      <c r="B18" s="61"/>
      <c r="C18" s="61"/>
      <c r="D18" s="13">
        <v>2022</v>
      </c>
      <c r="E18" s="100">
        <v>2.2</v>
      </c>
      <c r="F18" s="100">
        <v>0</v>
      </c>
      <c r="G18" s="100">
        <v>0</v>
      </c>
      <c r="H18" s="100">
        <v>2.2</v>
      </c>
      <c r="I18" s="100">
        <v>0</v>
      </c>
      <c r="J18" s="49"/>
    </row>
    <row r="19" spans="1:10" s="6" customFormat="1" ht="21" customHeight="1">
      <c r="A19" s="40"/>
      <c r="B19" s="61"/>
      <c r="C19" s="61"/>
      <c r="D19" s="13">
        <v>2023</v>
      </c>
      <c r="E19" s="100">
        <v>2.2</v>
      </c>
      <c r="F19" s="100">
        <v>0</v>
      </c>
      <c r="G19" s="100">
        <v>0</v>
      </c>
      <c r="H19" s="100">
        <v>2.2</v>
      </c>
      <c r="I19" s="100">
        <v>0</v>
      </c>
      <c r="J19" s="49"/>
    </row>
    <row r="20" spans="1:10" s="6" customFormat="1" ht="21" customHeight="1">
      <c r="A20" s="40"/>
      <c r="B20" s="61"/>
      <c r="C20" s="61"/>
      <c r="D20" s="13">
        <v>2024</v>
      </c>
      <c r="E20" s="100">
        <v>2.2</v>
      </c>
      <c r="F20" s="100">
        <v>0</v>
      </c>
      <c r="G20" s="100">
        <v>0</v>
      </c>
      <c r="H20" s="100">
        <v>2.2</v>
      </c>
      <c r="I20" s="100">
        <v>0</v>
      </c>
      <c r="J20" s="49"/>
    </row>
    <row r="21" spans="1:10" s="6" customFormat="1" ht="19.5" customHeight="1">
      <c r="A21" s="58">
        <v>3</v>
      </c>
      <c r="B21" s="75" t="s">
        <v>62</v>
      </c>
      <c r="C21" s="60"/>
      <c r="D21" s="13">
        <v>2019</v>
      </c>
      <c r="E21" s="100">
        <v>10</v>
      </c>
      <c r="F21" s="100">
        <v>0</v>
      </c>
      <c r="G21" s="100">
        <v>0</v>
      </c>
      <c r="H21" s="100">
        <v>10</v>
      </c>
      <c r="I21" s="100">
        <v>0</v>
      </c>
      <c r="J21" s="48" t="s">
        <v>33</v>
      </c>
    </row>
    <row r="22" spans="1:10" s="6" customFormat="1" ht="18.75" customHeight="1">
      <c r="A22" s="59"/>
      <c r="B22" s="76"/>
      <c r="C22" s="61"/>
      <c r="D22" s="13">
        <v>2020</v>
      </c>
      <c r="E22" s="100">
        <f>H22</f>
        <v>10</v>
      </c>
      <c r="F22" s="100">
        <v>0</v>
      </c>
      <c r="G22" s="100">
        <v>0</v>
      </c>
      <c r="H22" s="100">
        <v>10</v>
      </c>
      <c r="I22" s="100">
        <v>0</v>
      </c>
      <c r="J22" s="57"/>
    </row>
    <row r="23" spans="1:10" s="6" customFormat="1" ht="21" customHeight="1">
      <c r="A23" s="59"/>
      <c r="B23" s="76"/>
      <c r="C23" s="61"/>
      <c r="D23" s="13">
        <v>2021</v>
      </c>
      <c r="E23" s="100">
        <f>H23</f>
        <v>10</v>
      </c>
      <c r="F23" s="100">
        <v>0</v>
      </c>
      <c r="G23" s="100">
        <v>0</v>
      </c>
      <c r="H23" s="100">
        <v>10</v>
      </c>
      <c r="I23" s="100">
        <v>0</v>
      </c>
      <c r="J23" s="57"/>
    </row>
    <row r="24" spans="1:10" s="6" customFormat="1" ht="18" customHeight="1">
      <c r="A24" s="59"/>
      <c r="B24" s="76"/>
      <c r="C24" s="61"/>
      <c r="D24" s="13">
        <v>2022</v>
      </c>
      <c r="E24" s="100">
        <f>H24</f>
        <v>10</v>
      </c>
      <c r="F24" s="100">
        <v>0</v>
      </c>
      <c r="G24" s="100">
        <v>0</v>
      </c>
      <c r="H24" s="100">
        <v>10</v>
      </c>
      <c r="I24" s="100">
        <v>0</v>
      </c>
      <c r="J24" s="57"/>
    </row>
    <row r="25" spans="1:10" s="6" customFormat="1" ht="18" customHeight="1">
      <c r="A25" s="59"/>
      <c r="B25" s="76"/>
      <c r="C25" s="61"/>
      <c r="D25" s="13">
        <v>2023</v>
      </c>
      <c r="E25" s="100">
        <f>H25</f>
        <v>10</v>
      </c>
      <c r="F25" s="100">
        <v>0</v>
      </c>
      <c r="G25" s="100">
        <v>0</v>
      </c>
      <c r="H25" s="100">
        <v>10</v>
      </c>
      <c r="I25" s="100">
        <v>0</v>
      </c>
      <c r="J25" s="57"/>
    </row>
    <row r="26" spans="1:10" s="6" customFormat="1" ht="18" customHeight="1">
      <c r="A26" s="41"/>
      <c r="B26" s="77"/>
      <c r="C26" s="77"/>
      <c r="D26" s="13">
        <v>2024</v>
      </c>
      <c r="E26" s="100">
        <f>H26</f>
        <v>10</v>
      </c>
      <c r="F26" s="100">
        <v>0</v>
      </c>
      <c r="G26" s="100">
        <v>0</v>
      </c>
      <c r="H26" s="100">
        <v>10</v>
      </c>
      <c r="I26" s="100">
        <v>0</v>
      </c>
      <c r="J26" s="50"/>
    </row>
    <row r="27" spans="1:10" s="6" customFormat="1" ht="18" customHeight="1">
      <c r="A27" s="58">
        <v>4</v>
      </c>
      <c r="B27" s="48" t="s">
        <v>63</v>
      </c>
      <c r="C27" s="20"/>
      <c r="D27" s="13">
        <v>2019</v>
      </c>
      <c r="E27" s="100">
        <v>1</v>
      </c>
      <c r="F27" s="100">
        <v>0</v>
      </c>
      <c r="G27" s="100">
        <v>0</v>
      </c>
      <c r="H27" s="100">
        <v>1</v>
      </c>
      <c r="I27" s="100">
        <v>0</v>
      </c>
      <c r="J27" s="48" t="s">
        <v>33</v>
      </c>
    </row>
    <row r="28" spans="1:10" s="6" customFormat="1" ht="15" customHeight="1">
      <c r="A28" s="59"/>
      <c r="B28" s="57"/>
      <c r="C28" s="20"/>
      <c r="D28" s="13">
        <v>2020</v>
      </c>
      <c r="E28" s="100">
        <f>H28</f>
        <v>1</v>
      </c>
      <c r="F28" s="100">
        <v>0</v>
      </c>
      <c r="G28" s="100">
        <v>0</v>
      </c>
      <c r="H28" s="100">
        <v>1</v>
      </c>
      <c r="I28" s="100">
        <v>0</v>
      </c>
      <c r="J28" s="57"/>
    </row>
    <row r="29" spans="1:10" s="6" customFormat="1" ht="16.5" customHeight="1">
      <c r="A29" s="59"/>
      <c r="B29" s="57"/>
      <c r="C29" s="20"/>
      <c r="D29" s="13">
        <v>2021</v>
      </c>
      <c r="E29" s="100">
        <f>H29</f>
        <v>1</v>
      </c>
      <c r="F29" s="100">
        <v>0</v>
      </c>
      <c r="G29" s="100">
        <v>0</v>
      </c>
      <c r="H29" s="100">
        <v>1</v>
      </c>
      <c r="I29" s="100">
        <v>0</v>
      </c>
      <c r="J29" s="57"/>
    </row>
    <row r="30" spans="1:10" s="6" customFormat="1" ht="15.75" customHeight="1">
      <c r="A30" s="59"/>
      <c r="B30" s="57"/>
      <c r="C30" s="20"/>
      <c r="D30" s="13">
        <v>2022</v>
      </c>
      <c r="E30" s="100">
        <f>H30</f>
        <v>1</v>
      </c>
      <c r="F30" s="100">
        <v>0</v>
      </c>
      <c r="G30" s="100">
        <v>0</v>
      </c>
      <c r="H30" s="100">
        <v>1</v>
      </c>
      <c r="I30" s="100">
        <v>0</v>
      </c>
      <c r="J30" s="57"/>
    </row>
    <row r="31" spans="1:10" s="6" customFormat="1" ht="15.75" customHeight="1">
      <c r="A31" s="59"/>
      <c r="B31" s="57"/>
      <c r="C31" s="20"/>
      <c r="D31" s="13">
        <v>2023</v>
      </c>
      <c r="E31" s="100">
        <f>H31</f>
        <v>1</v>
      </c>
      <c r="F31" s="100">
        <v>0</v>
      </c>
      <c r="G31" s="100">
        <v>0</v>
      </c>
      <c r="H31" s="100">
        <v>1</v>
      </c>
      <c r="I31" s="100">
        <v>0</v>
      </c>
      <c r="J31" s="57"/>
    </row>
    <row r="32" spans="1:10" s="6" customFormat="1" ht="15.75" customHeight="1">
      <c r="A32" s="41"/>
      <c r="B32" s="50"/>
      <c r="C32" s="20"/>
      <c r="D32" s="13">
        <v>2024</v>
      </c>
      <c r="E32" s="100">
        <f>H32</f>
        <v>1</v>
      </c>
      <c r="F32" s="100">
        <v>0</v>
      </c>
      <c r="G32" s="100">
        <v>0</v>
      </c>
      <c r="H32" s="100">
        <v>1</v>
      </c>
      <c r="I32" s="100">
        <v>0</v>
      </c>
      <c r="J32" s="50"/>
    </row>
    <row r="33" spans="1:10" s="6" customFormat="1" ht="15">
      <c r="A33" s="13"/>
      <c r="B33" s="15" t="s">
        <v>21</v>
      </c>
      <c r="C33" s="20"/>
      <c r="D33" s="13"/>
      <c r="E33" s="5">
        <f>SUM(E9:E32)</f>
        <v>497.09999999999997</v>
      </c>
      <c r="F33" s="5">
        <v>0</v>
      </c>
      <c r="G33" s="5">
        <v>0</v>
      </c>
      <c r="H33" s="5">
        <f>SUM(H9:H32)</f>
        <v>462.53999999999996</v>
      </c>
      <c r="I33" s="5">
        <v>34.56</v>
      </c>
      <c r="J33" s="66"/>
    </row>
    <row r="34" spans="1:10" s="6" customFormat="1" ht="15">
      <c r="A34" s="58"/>
      <c r="B34" s="62" t="s">
        <v>54</v>
      </c>
      <c r="C34" s="60"/>
      <c r="D34" s="13">
        <v>2019</v>
      </c>
      <c r="E34" s="5">
        <f>E9+E15+E21+E27</f>
        <v>142.1</v>
      </c>
      <c r="F34" s="5">
        <v>0</v>
      </c>
      <c r="G34" s="5">
        <v>0</v>
      </c>
      <c r="H34" s="5">
        <f>H9+H15+H21+H27</f>
        <v>107.53999999999999</v>
      </c>
      <c r="I34" s="5">
        <v>34.56</v>
      </c>
      <c r="J34" s="55"/>
    </row>
    <row r="35" spans="1:10" s="6" customFormat="1" ht="15">
      <c r="A35" s="40"/>
      <c r="B35" s="61"/>
      <c r="C35" s="61"/>
      <c r="D35" s="13">
        <v>2020</v>
      </c>
      <c r="E35" s="5">
        <f>E10+E16+E26+E32</f>
        <v>71.6</v>
      </c>
      <c r="F35" s="5">
        <v>0</v>
      </c>
      <c r="G35" s="5">
        <v>0</v>
      </c>
      <c r="H35" s="5">
        <f>H10+H16+H26+H32</f>
        <v>71.6</v>
      </c>
      <c r="I35" s="5">
        <f>SUM(I10:I26)</f>
        <v>0</v>
      </c>
      <c r="J35" s="55"/>
    </row>
    <row r="36" spans="1:10" s="6" customFormat="1" ht="15">
      <c r="A36" s="40"/>
      <c r="B36" s="61"/>
      <c r="C36" s="61"/>
      <c r="D36" s="13">
        <v>2021</v>
      </c>
      <c r="E36" s="5">
        <f>H36</f>
        <v>71.30000000000001</v>
      </c>
      <c r="F36" s="5">
        <v>0</v>
      </c>
      <c r="G36" s="5">
        <v>0</v>
      </c>
      <c r="H36" s="5">
        <f>H11+H17+H23+H29</f>
        <v>71.30000000000001</v>
      </c>
      <c r="I36" s="5">
        <f>SUM(I14:I27)</f>
        <v>0</v>
      </c>
      <c r="J36" s="55"/>
    </row>
    <row r="37" spans="1:10" s="6" customFormat="1" ht="15">
      <c r="A37" s="40"/>
      <c r="B37" s="61"/>
      <c r="C37" s="61"/>
      <c r="D37" s="13">
        <v>2022</v>
      </c>
      <c r="E37" s="5">
        <f>H37</f>
        <v>70.7</v>
      </c>
      <c r="F37" s="5">
        <v>0</v>
      </c>
      <c r="G37" s="5">
        <v>0</v>
      </c>
      <c r="H37" s="5">
        <f>H12+H18+H26+H32</f>
        <v>70.7</v>
      </c>
      <c r="I37" s="5">
        <f>SUM(I14:I27)</f>
        <v>0</v>
      </c>
      <c r="J37" s="55"/>
    </row>
    <row r="38" spans="1:10" s="6" customFormat="1" ht="15">
      <c r="A38" s="40"/>
      <c r="B38" s="61"/>
      <c r="C38" s="61"/>
      <c r="D38" s="13">
        <v>2023</v>
      </c>
      <c r="E38" s="5">
        <f>H38</f>
        <v>70.7</v>
      </c>
      <c r="F38" s="5">
        <v>0</v>
      </c>
      <c r="G38" s="5">
        <v>0</v>
      </c>
      <c r="H38" s="5">
        <f>H13+H19+H25+H31</f>
        <v>70.7</v>
      </c>
      <c r="I38" s="5">
        <f>SUM(I14:I27)</f>
        <v>0</v>
      </c>
      <c r="J38" s="55"/>
    </row>
    <row r="39" spans="1:10" s="6" customFormat="1" ht="15">
      <c r="A39" s="40"/>
      <c r="B39" s="61"/>
      <c r="C39" s="61"/>
      <c r="D39" s="13">
        <v>2024</v>
      </c>
      <c r="E39" s="5">
        <f>H39</f>
        <v>70.7</v>
      </c>
      <c r="F39" s="5">
        <v>0</v>
      </c>
      <c r="G39" s="5">
        <v>0</v>
      </c>
      <c r="H39" s="5">
        <f>H14+H20+H26+H32</f>
        <v>70.7</v>
      </c>
      <c r="I39" s="5">
        <f>SUM(I14:I27)</f>
        <v>0</v>
      </c>
      <c r="J39" s="55"/>
    </row>
    <row r="40" spans="1:10" s="12" customFormat="1" ht="12">
      <c r="A40" s="32"/>
      <c r="B40" s="70" t="s">
        <v>10</v>
      </c>
      <c r="C40" s="71"/>
      <c r="D40" s="73"/>
      <c r="E40" s="73"/>
      <c r="F40" s="73"/>
      <c r="G40" s="73"/>
      <c r="H40" s="73"/>
      <c r="I40" s="73"/>
      <c r="J40" s="74"/>
    </row>
    <row r="41" spans="1:10" s="12" customFormat="1" ht="15">
      <c r="A41" s="39">
        <v>1</v>
      </c>
      <c r="B41" s="51" t="s">
        <v>23</v>
      </c>
      <c r="C41" s="45"/>
      <c r="D41" s="13">
        <v>2019</v>
      </c>
      <c r="E41" s="4">
        <f>H41+G41</f>
        <v>3783.0971799999998</v>
      </c>
      <c r="F41" s="4">
        <v>0</v>
      </c>
      <c r="G41" s="4">
        <v>2500</v>
      </c>
      <c r="H41" s="4">
        <v>1283.09718</v>
      </c>
      <c r="I41" s="4">
        <v>0</v>
      </c>
      <c r="J41" s="48" t="s">
        <v>33</v>
      </c>
    </row>
    <row r="42" spans="1:10" s="12" customFormat="1" ht="15">
      <c r="A42" s="40"/>
      <c r="B42" s="52"/>
      <c r="C42" s="46"/>
      <c r="D42" s="13">
        <v>2020</v>
      </c>
      <c r="E42" s="4">
        <f>F42+G42+H42+I42</f>
        <v>1049.6</v>
      </c>
      <c r="F42" s="4">
        <v>0</v>
      </c>
      <c r="G42" s="4">
        <v>0</v>
      </c>
      <c r="H42" s="4">
        <v>1049.6</v>
      </c>
      <c r="I42" s="4">
        <v>0</v>
      </c>
      <c r="J42" s="49"/>
    </row>
    <row r="43" spans="1:10" s="12" customFormat="1" ht="15">
      <c r="A43" s="40"/>
      <c r="B43" s="52"/>
      <c r="C43" s="46"/>
      <c r="D43" s="13">
        <v>2021</v>
      </c>
      <c r="E43" s="4">
        <f>F43+G43+H43+I43</f>
        <v>1165.4</v>
      </c>
      <c r="F43" s="4">
        <v>0</v>
      </c>
      <c r="G43" s="4">
        <v>0</v>
      </c>
      <c r="H43" s="4">
        <v>1165.4</v>
      </c>
      <c r="I43" s="4">
        <v>0</v>
      </c>
      <c r="J43" s="49"/>
    </row>
    <row r="44" spans="1:10" s="12" customFormat="1" ht="15">
      <c r="A44" s="40"/>
      <c r="B44" s="52"/>
      <c r="C44" s="46"/>
      <c r="D44" s="13">
        <v>2022</v>
      </c>
      <c r="E44" s="4">
        <f>F44+G44+H44+I44</f>
        <v>1165.4</v>
      </c>
      <c r="F44" s="4">
        <v>0</v>
      </c>
      <c r="G44" s="4">
        <v>0</v>
      </c>
      <c r="H44" s="4">
        <v>1165.4</v>
      </c>
      <c r="I44" s="4">
        <v>0</v>
      </c>
      <c r="J44" s="49"/>
    </row>
    <row r="45" spans="1:10" s="12" customFormat="1" ht="15">
      <c r="A45" s="40"/>
      <c r="B45" s="52"/>
      <c r="C45" s="46"/>
      <c r="D45" s="13">
        <v>2023</v>
      </c>
      <c r="E45" s="4">
        <f>F45+G45+H45+I45</f>
        <v>1165.4</v>
      </c>
      <c r="F45" s="4">
        <v>0</v>
      </c>
      <c r="G45" s="4">
        <v>0</v>
      </c>
      <c r="H45" s="4">
        <v>1165.4</v>
      </c>
      <c r="I45" s="4">
        <v>0</v>
      </c>
      <c r="J45" s="49"/>
    </row>
    <row r="46" spans="1:10" s="12" customFormat="1" ht="15">
      <c r="A46" s="40"/>
      <c r="B46" s="52"/>
      <c r="C46" s="46"/>
      <c r="D46" s="13">
        <v>2024</v>
      </c>
      <c r="E46" s="4">
        <f>F46+G46+H46+I46</f>
        <v>1165.4</v>
      </c>
      <c r="F46" s="4">
        <v>0</v>
      </c>
      <c r="G46" s="4">
        <v>0</v>
      </c>
      <c r="H46" s="4">
        <v>1165.4</v>
      </c>
      <c r="I46" s="4">
        <v>0</v>
      </c>
      <c r="J46" s="49"/>
    </row>
    <row r="47" spans="1:10" s="6" customFormat="1" ht="17.25" customHeight="1">
      <c r="A47" s="58">
        <v>2</v>
      </c>
      <c r="B47" s="75" t="s">
        <v>83</v>
      </c>
      <c r="C47" s="60"/>
      <c r="D47" s="13">
        <v>2019</v>
      </c>
      <c r="E47" s="31">
        <f aca="true" t="shared" si="0" ref="E47:E55">I47+H47+G47+F47</f>
        <v>1848.9992</v>
      </c>
      <c r="F47" s="24">
        <v>0</v>
      </c>
      <c r="G47" s="24">
        <v>900.5</v>
      </c>
      <c r="H47" s="24">
        <v>948.4992</v>
      </c>
      <c r="I47" s="24">
        <v>0</v>
      </c>
      <c r="J47" s="48" t="s">
        <v>33</v>
      </c>
    </row>
    <row r="48" spans="1:10" s="6" customFormat="1" ht="16.5" customHeight="1">
      <c r="A48" s="40"/>
      <c r="B48" s="61"/>
      <c r="C48" s="61"/>
      <c r="D48" s="13">
        <v>2020</v>
      </c>
      <c r="E48" s="31">
        <f t="shared" si="0"/>
        <v>3835.1</v>
      </c>
      <c r="F48" s="24">
        <v>0</v>
      </c>
      <c r="G48" s="24">
        <v>2496.6</v>
      </c>
      <c r="H48" s="24">
        <v>1338.5</v>
      </c>
      <c r="I48" s="24">
        <v>0</v>
      </c>
      <c r="J48" s="49"/>
    </row>
    <row r="49" spans="1:10" s="6" customFormat="1" ht="13.5" customHeight="1">
      <c r="A49" s="40"/>
      <c r="B49" s="61"/>
      <c r="C49" s="61"/>
      <c r="D49" s="13">
        <v>2021</v>
      </c>
      <c r="E49" s="31">
        <f t="shared" si="0"/>
        <v>2373.3999999999996</v>
      </c>
      <c r="F49" s="24">
        <v>0</v>
      </c>
      <c r="G49" s="24">
        <v>887.3</v>
      </c>
      <c r="H49" s="24">
        <v>1486.1</v>
      </c>
      <c r="I49" s="24">
        <v>0</v>
      </c>
      <c r="J49" s="49"/>
    </row>
    <row r="50" spans="1:10" s="6" customFormat="1" ht="13.5" customHeight="1">
      <c r="A50" s="40"/>
      <c r="B50" s="61"/>
      <c r="C50" s="61"/>
      <c r="D50" s="13">
        <v>2022</v>
      </c>
      <c r="E50" s="31">
        <f t="shared" si="0"/>
        <v>2373.3999999999996</v>
      </c>
      <c r="F50" s="24">
        <v>0</v>
      </c>
      <c r="G50" s="24">
        <v>887.3</v>
      </c>
      <c r="H50" s="24">
        <v>1486.1</v>
      </c>
      <c r="I50" s="24">
        <v>0</v>
      </c>
      <c r="J50" s="49"/>
    </row>
    <row r="51" spans="1:10" s="6" customFormat="1" ht="13.5" customHeight="1">
      <c r="A51" s="40"/>
      <c r="B51" s="61"/>
      <c r="C51" s="61"/>
      <c r="D51" s="13">
        <v>2023</v>
      </c>
      <c r="E51" s="31">
        <f t="shared" si="0"/>
        <v>1486.1</v>
      </c>
      <c r="F51" s="24">
        <v>0</v>
      </c>
      <c r="G51" s="24">
        <v>0</v>
      </c>
      <c r="H51" s="24">
        <v>1486.1</v>
      </c>
      <c r="I51" s="24">
        <v>0</v>
      </c>
      <c r="J51" s="49"/>
    </row>
    <row r="52" spans="1:10" s="6" customFormat="1" ht="13.5" customHeight="1">
      <c r="A52" s="40"/>
      <c r="B52" s="61"/>
      <c r="C52" s="61"/>
      <c r="D52" s="13">
        <v>2024</v>
      </c>
      <c r="E52" s="31">
        <f t="shared" si="0"/>
        <v>1486.1</v>
      </c>
      <c r="F52" s="24">
        <v>0</v>
      </c>
      <c r="G52" s="24">
        <v>0</v>
      </c>
      <c r="H52" s="24">
        <v>1486.1</v>
      </c>
      <c r="I52" s="24">
        <v>0</v>
      </c>
      <c r="J52" s="49"/>
    </row>
    <row r="53" spans="1:10" s="6" customFormat="1" ht="36" customHeight="1">
      <c r="A53" s="28" t="s">
        <v>67</v>
      </c>
      <c r="B53" s="19" t="s">
        <v>68</v>
      </c>
      <c r="C53" s="20"/>
      <c r="D53" s="13">
        <v>2020</v>
      </c>
      <c r="E53" s="31">
        <f t="shared" si="0"/>
        <v>1694</v>
      </c>
      <c r="F53" s="24">
        <v>0</v>
      </c>
      <c r="G53" s="24">
        <v>1609.3</v>
      </c>
      <c r="H53" s="24">
        <v>84.7</v>
      </c>
      <c r="I53" s="24">
        <v>0</v>
      </c>
      <c r="J53" s="14"/>
    </row>
    <row r="54" spans="1:10" s="6" customFormat="1" ht="36" customHeight="1">
      <c r="A54" s="28" t="s">
        <v>69</v>
      </c>
      <c r="B54" s="19" t="s">
        <v>70</v>
      </c>
      <c r="C54" s="20"/>
      <c r="D54" s="13">
        <v>2020</v>
      </c>
      <c r="E54" s="31">
        <f>I54+H54+G54+F54</f>
        <v>1335.4932</v>
      </c>
      <c r="F54" s="24">
        <v>0</v>
      </c>
      <c r="G54" s="24">
        <v>887.3</v>
      </c>
      <c r="H54" s="24">
        <v>448.1932</v>
      </c>
      <c r="I54" s="24">
        <v>0</v>
      </c>
      <c r="J54" s="14"/>
    </row>
    <row r="55" spans="1:10" s="6" customFormat="1" ht="36" customHeight="1">
      <c r="A55" s="13">
        <v>3</v>
      </c>
      <c r="B55" s="19" t="s">
        <v>43</v>
      </c>
      <c r="C55" s="20"/>
      <c r="D55" s="13">
        <v>2019</v>
      </c>
      <c r="E55" s="31">
        <f t="shared" si="0"/>
        <v>154.648</v>
      </c>
      <c r="F55" s="24">
        <v>0</v>
      </c>
      <c r="G55" s="24">
        <v>0</v>
      </c>
      <c r="H55" s="24">
        <v>154.648</v>
      </c>
      <c r="I55" s="24">
        <v>0</v>
      </c>
      <c r="J55" s="14" t="s">
        <v>33</v>
      </c>
    </row>
    <row r="56" spans="1:10" s="6" customFormat="1" ht="21" customHeight="1">
      <c r="A56" s="13"/>
      <c r="B56" s="15" t="s">
        <v>21</v>
      </c>
      <c r="C56" s="20"/>
      <c r="D56" s="13"/>
      <c r="E56" s="5">
        <f>E57+E58+E59+E60+E61+E62</f>
        <v>23052.04438</v>
      </c>
      <c r="F56" s="5">
        <v>0</v>
      </c>
      <c r="G56" s="5">
        <f>G57+G58+G59+G60+G61+G62</f>
        <v>7671.700000000001</v>
      </c>
      <c r="H56" s="18">
        <f>H57+H58+H59+H60+H61+H62</f>
        <v>15380.34438</v>
      </c>
      <c r="I56" s="5">
        <v>0</v>
      </c>
      <c r="J56" s="66"/>
    </row>
    <row r="57" spans="1:10" s="6" customFormat="1" ht="15">
      <c r="A57" s="58"/>
      <c r="B57" s="62" t="s">
        <v>54</v>
      </c>
      <c r="C57" s="60"/>
      <c r="D57" s="13">
        <v>2019</v>
      </c>
      <c r="E57" s="5">
        <f>E41+E47+E55</f>
        <v>5786.74438</v>
      </c>
      <c r="F57" s="5">
        <v>0</v>
      </c>
      <c r="G57" s="5">
        <f>G41+G47</f>
        <v>3400.5</v>
      </c>
      <c r="H57" s="5">
        <f>H41+H47+H55</f>
        <v>2386.24438</v>
      </c>
      <c r="I57" s="5">
        <v>0</v>
      </c>
      <c r="J57" s="55"/>
    </row>
    <row r="58" spans="1:10" s="6" customFormat="1" ht="15">
      <c r="A58" s="40"/>
      <c r="B58" s="61"/>
      <c r="C58" s="61"/>
      <c r="D58" s="13">
        <v>2020</v>
      </c>
      <c r="E58" s="5">
        <f>E42+E48</f>
        <v>4884.7</v>
      </c>
      <c r="F58" s="5">
        <v>0</v>
      </c>
      <c r="G58" s="5">
        <f>G48</f>
        <v>2496.6</v>
      </c>
      <c r="H58" s="5">
        <f>H42+H48</f>
        <v>2388.1</v>
      </c>
      <c r="I58" s="5">
        <v>0</v>
      </c>
      <c r="J58" s="55"/>
    </row>
    <row r="59" spans="1:10" s="6" customFormat="1" ht="15">
      <c r="A59" s="40"/>
      <c r="B59" s="61"/>
      <c r="C59" s="61"/>
      <c r="D59" s="13">
        <v>2021</v>
      </c>
      <c r="E59" s="5">
        <f>G59+H59</f>
        <v>3538.8</v>
      </c>
      <c r="F59" s="5">
        <v>0</v>
      </c>
      <c r="G59" s="5">
        <f>G49</f>
        <v>887.3</v>
      </c>
      <c r="H59" s="5">
        <f>H46+H52</f>
        <v>2651.5</v>
      </c>
      <c r="I59" s="5">
        <v>0</v>
      </c>
      <c r="J59" s="55"/>
    </row>
    <row r="60" spans="1:10" s="6" customFormat="1" ht="15">
      <c r="A60" s="40"/>
      <c r="B60" s="61"/>
      <c r="C60" s="61"/>
      <c r="D60" s="13">
        <v>2022</v>
      </c>
      <c r="E60" s="5">
        <f>E44+E50</f>
        <v>3538.7999999999997</v>
      </c>
      <c r="F60" s="5">
        <v>0</v>
      </c>
      <c r="G60" s="5">
        <f>G50</f>
        <v>887.3</v>
      </c>
      <c r="H60" s="5">
        <f>H46+H52</f>
        <v>2651.5</v>
      </c>
      <c r="I60" s="5">
        <v>0</v>
      </c>
      <c r="J60" s="55"/>
    </row>
    <row r="61" spans="1:10" s="6" customFormat="1" ht="15">
      <c r="A61" s="40"/>
      <c r="B61" s="61"/>
      <c r="C61" s="61"/>
      <c r="D61" s="13">
        <v>2023</v>
      </c>
      <c r="E61" s="5">
        <f>E46+E52</f>
        <v>2651.5</v>
      </c>
      <c r="F61" s="5">
        <v>0</v>
      </c>
      <c r="G61" s="5">
        <f>G52</f>
        <v>0</v>
      </c>
      <c r="H61" s="5">
        <f>H46+H52</f>
        <v>2651.5</v>
      </c>
      <c r="I61" s="5">
        <v>0</v>
      </c>
      <c r="J61" s="55"/>
    </row>
    <row r="62" spans="1:10" s="6" customFormat="1" ht="15">
      <c r="A62" s="40"/>
      <c r="B62" s="61"/>
      <c r="C62" s="61"/>
      <c r="D62" s="13">
        <v>2024</v>
      </c>
      <c r="E62" s="5">
        <f>E46+E52</f>
        <v>2651.5</v>
      </c>
      <c r="F62" s="5">
        <v>0</v>
      </c>
      <c r="G62" s="5">
        <v>0</v>
      </c>
      <c r="H62" s="5">
        <f>H46+H52</f>
        <v>2651.5</v>
      </c>
      <c r="I62" s="5">
        <v>0</v>
      </c>
      <c r="J62" s="55"/>
    </row>
    <row r="63" spans="1:10" s="6" customFormat="1" ht="17.25" customHeight="1">
      <c r="A63" s="32"/>
      <c r="B63" s="70" t="s">
        <v>11</v>
      </c>
      <c r="C63" s="71"/>
      <c r="D63" s="73"/>
      <c r="E63" s="73"/>
      <c r="F63" s="73"/>
      <c r="G63" s="73"/>
      <c r="H63" s="73"/>
      <c r="I63" s="73"/>
      <c r="J63" s="74"/>
    </row>
    <row r="64" spans="1:10" s="6" customFormat="1" ht="18.75" customHeight="1">
      <c r="A64" s="39">
        <v>1</v>
      </c>
      <c r="B64" s="51" t="s">
        <v>24</v>
      </c>
      <c r="C64" s="45"/>
      <c r="D64" s="13">
        <v>2019</v>
      </c>
      <c r="E64" s="101">
        <f>H64+I64</f>
        <v>879.16725</v>
      </c>
      <c r="F64" s="4">
        <v>0</v>
      </c>
      <c r="G64" s="4">
        <v>0</v>
      </c>
      <c r="H64" s="4">
        <v>768.58301</v>
      </c>
      <c r="I64" s="4">
        <v>110.58424</v>
      </c>
      <c r="J64" s="48" t="s">
        <v>33</v>
      </c>
    </row>
    <row r="65" spans="1:10" s="6" customFormat="1" ht="17.25" customHeight="1">
      <c r="A65" s="40"/>
      <c r="B65" s="52"/>
      <c r="C65" s="46"/>
      <c r="D65" s="13">
        <v>2020</v>
      </c>
      <c r="E65" s="101">
        <f>H65</f>
        <v>364.92794</v>
      </c>
      <c r="F65" s="4">
        <v>0</v>
      </c>
      <c r="G65" s="4">
        <v>0</v>
      </c>
      <c r="H65" s="4">
        <v>364.92794</v>
      </c>
      <c r="I65" s="4">
        <v>0</v>
      </c>
      <c r="J65" s="49"/>
    </row>
    <row r="66" spans="1:10" s="6" customFormat="1" ht="13.5" customHeight="1">
      <c r="A66" s="40"/>
      <c r="B66" s="52"/>
      <c r="C66" s="46"/>
      <c r="D66" s="13">
        <v>2021</v>
      </c>
      <c r="E66" s="101">
        <f>H66</f>
        <v>329.8</v>
      </c>
      <c r="F66" s="4">
        <v>0</v>
      </c>
      <c r="G66" s="4">
        <v>0</v>
      </c>
      <c r="H66" s="4">
        <v>329.8</v>
      </c>
      <c r="I66" s="4">
        <v>0</v>
      </c>
      <c r="J66" s="49"/>
    </row>
    <row r="67" spans="1:10" s="6" customFormat="1" ht="13.5" customHeight="1">
      <c r="A67" s="40"/>
      <c r="B67" s="52"/>
      <c r="C67" s="46"/>
      <c r="D67" s="13">
        <v>2022</v>
      </c>
      <c r="E67" s="101">
        <f>H67</f>
        <v>328.2</v>
      </c>
      <c r="F67" s="4">
        <v>0</v>
      </c>
      <c r="G67" s="4">
        <v>0</v>
      </c>
      <c r="H67" s="4">
        <v>328.2</v>
      </c>
      <c r="I67" s="4">
        <v>0</v>
      </c>
      <c r="J67" s="49"/>
    </row>
    <row r="68" spans="1:10" s="6" customFormat="1" ht="13.5" customHeight="1">
      <c r="A68" s="40"/>
      <c r="B68" s="52"/>
      <c r="C68" s="46"/>
      <c r="D68" s="13">
        <v>2023</v>
      </c>
      <c r="E68" s="101">
        <f>H68</f>
        <v>328.2</v>
      </c>
      <c r="F68" s="4">
        <v>0</v>
      </c>
      <c r="G68" s="4">
        <v>0</v>
      </c>
      <c r="H68" s="4">
        <v>328.2</v>
      </c>
      <c r="I68" s="4">
        <v>0</v>
      </c>
      <c r="J68" s="49"/>
    </row>
    <row r="69" spans="1:10" s="6" customFormat="1" ht="13.5" customHeight="1">
      <c r="A69" s="40"/>
      <c r="B69" s="52"/>
      <c r="C69" s="46"/>
      <c r="D69" s="13">
        <v>2024</v>
      </c>
      <c r="E69" s="101">
        <f>H69</f>
        <v>328.2</v>
      </c>
      <c r="F69" s="4">
        <v>0</v>
      </c>
      <c r="G69" s="4">
        <v>0</v>
      </c>
      <c r="H69" s="4">
        <v>328.2</v>
      </c>
      <c r="I69" s="4">
        <v>0</v>
      </c>
      <c r="J69" s="49"/>
    </row>
    <row r="70" spans="1:10" s="6" customFormat="1" ht="37.5" customHeight="1">
      <c r="A70" s="32">
        <v>2</v>
      </c>
      <c r="B70" s="19" t="s">
        <v>44</v>
      </c>
      <c r="C70" s="17"/>
      <c r="D70" s="13">
        <v>2019</v>
      </c>
      <c r="E70" s="101">
        <f>I70+H70</f>
        <v>10</v>
      </c>
      <c r="F70" s="4">
        <v>0</v>
      </c>
      <c r="G70" s="4">
        <v>0</v>
      </c>
      <c r="H70" s="4">
        <v>10</v>
      </c>
      <c r="I70" s="4">
        <v>0</v>
      </c>
      <c r="J70" s="14" t="s">
        <v>33</v>
      </c>
    </row>
    <row r="71" spans="1:10" s="6" customFormat="1" ht="37.5" customHeight="1">
      <c r="A71" s="32">
        <v>3</v>
      </c>
      <c r="B71" s="19" t="s">
        <v>86</v>
      </c>
      <c r="C71" s="17"/>
      <c r="D71" s="13">
        <v>2020</v>
      </c>
      <c r="E71" s="101">
        <f>I71+H71</f>
        <v>37</v>
      </c>
      <c r="F71" s="4">
        <v>0</v>
      </c>
      <c r="G71" s="4">
        <v>0</v>
      </c>
      <c r="H71" s="4">
        <v>37</v>
      </c>
      <c r="I71" s="4">
        <v>0</v>
      </c>
      <c r="J71" s="14" t="s">
        <v>33</v>
      </c>
    </row>
    <row r="72" spans="1:10" s="6" customFormat="1" ht="21" customHeight="1">
      <c r="A72" s="39">
        <v>4</v>
      </c>
      <c r="B72" s="75" t="s">
        <v>45</v>
      </c>
      <c r="C72" s="45"/>
      <c r="D72" s="13">
        <v>2019</v>
      </c>
      <c r="E72" s="101">
        <f aca="true" t="shared" si="1" ref="E72:E77">H72+I72</f>
        <v>427.04411</v>
      </c>
      <c r="F72" s="4">
        <v>0</v>
      </c>
      <c r="G72" s="4">
        <v>0</v>
      </c>
      <c r="H72" s="4">
        <v>344.2362</v>
      </c>
      <c r="I72" s="4">
        <v>82.80791</v>
      </c>
      <c r="J72" s="34" t="s">
        <v>33</v>
      </c>
    </row>
    <row r="73" spans="1:10" s="6" customFormat="1" ht="21" customHeight="1">
      <c r="A73" s="88"/>
      <c r="B73" s="76"/>
      <c r="C73" s="67"/>
      <c r="D73" s="13">
        <v>2020</v>
      </c>
      <c r="E73" s="101">
        <f t="shared" si="1"/>
        <v>22.83675</v>
      </c>
      <c r="F73" s="4">
        <v>0</v>
      </c>
      <c r="G73" s="4">
        <v>0</v>
      </c>
      <c r="H73" s="4">
        <v>22.83675</v>
      </c>
      <c r="I73" s="4">
        <v>0</v>
      </c>
      <c r="J73" s="34" t="s">
        <v>33</v>
      </c>
    </row>
    <row r="74" spans="1:10" s="6" customFormat="1" ht="21" customHeight="1">
      <c r="A74" s="88"/>
      <c r="B74" s="76"/>
      <c r="C74" s="67"/>
      <c r="D74" s="13">
        <v>2021</v>
      </c>
      <c r="E74" s="101">
        <f t="shared" si="1"/>
        <v>132.5</v>
      </c>
      <c r="F74" s="4">
        <v>0</v>
      </c>
      <c r="G74" s="4">
        <v>0</v>
      </c>
      <c r="H74" s="4">
        <v>132.5</v>
      </c>
      <c r="I74" s="4">
        <v>0</v>
      </c>
      <c r="J74" s="34" t="s">
        <v>33</v>
      </c>
    </row>
    <row r="75" spans="1:10" s="6" customFormat="1" ht="21" customHeight="1">
      <c r="A75" s="88"/>
      <c r="B75" s="76"/>
      <c r="C75" s="67"/>
      <c r="D75" s="13">
        <v>2022</v>
      </c>
      <c r="E75" s="101">
        <f t="shared" si="1"/>
        <v>131.9</v>
      </c>
      <c r="F75" s="4">
        <v>0</v>
      </c>
      <c r="G75" s="4">
        <v>0</v>
      </c>
      <c r="H75" s="4">
        <v>131.9</v>
      </c>
      <c r="I75" s="4">
        <v>0</v>
      </c>
      <c r="J75" s="34" t="s">
        <v>33</v>
      </c>
    </row>
    <row r="76" spans="1:10" s="6" customFormat="1" ht="21" customHeight="1">
      <c r="A76" s="88"/>
      <c r="B76" s="76"/>
      <c r="C76" s="67"/>
      <c r="D76" s="13">
        <v>2023</v>
      </c>
      <c r="E76" s="101">
        <f t="shared" si="1"/>
        <v>131.9</v>
      </c>
      <c r="F76" s="4">
        <v>0</v>
      </c>
      <c r="G76" s="4">
        <v>0</v>
      </c>
      <c r="H76" s="4">
        <v>131.9</v>
      </c>
      <c r="I76" s="4">
        <v>0</v>
      </c>
      <c r="J76" s="34" t="s">
        <v>33</v>
      </c>
    </row>
    <row r="77" spans="1:10" s="6" customFormat="1" ht="21" customHeight="1">
      <c r="A77" s="41"/>
      <c r="B77" s="77"/>
      <c r="C77" s="47"/>
      <c r="D77" s="13">
        <v>2024</v>
      </c>
      <c r="E77" s="101">
        <f t="shared" si="1"/>
        <v>131.9</v>
      </c>
      <c r="F77" s="4">
        <v>0</v>
      </c>
      <c r="G77" s="4">
        <v>0</v>
      </c>
      <c r="H77" s="4">
        <v>131.9</v>
      </c>
      <c r="I77" s="4">
        <v>0</v>
      </c>
      <c r="J77" s="34" t="s">
        <v>33</v>
      </c>
    </row>
    <row r="78" spans="1:10" s="6" customFormat="1" ht="18" customHeight="1">
      <c r="A78" s="39">
        <v>5</v>
      </c>
      <c r="B78" s="75" t="s">
        <v>56</v>
      </c>
      <c r="C78" s="45"/>
      <c r="D78" s="13">
        <v>2019</v>
      </c>
      <c r="E78" s="101">
        <f aca="true" t="shared" si="2" ref="E78:E83">H78</f>
        <v>6.00756</v>
      </c>
      <c r="F78" s="4">
        <v>0</v>
      </c>
      <c r="G78" s="4">
        <v>0</v>
      </c>
      <c r="H78" s="4">
        <v>6.00756</v>
      </c>
      <c r="I78" s="4">
        <v>0</v>
      </c>
      <c r="J78" s="34" t="s">
        <v>33</v>
      </c>
    </row>
    <row r="79" spans="1:10" s="6" customFormat="1" ht="18" customHeight="1">
      <c r="A79" s="88"/>
      <c r="B79" s="76"/>
      <c r="C79" s="67"/>
      <c r="D79" s="13">
        <v>2020</v>
      </c>
      <c r="E79" s="101">
        <f t="shared" si="2"/>
        <v>44.10361</v>
      </c>
      <c r="F79" s="4">
        <v>0</v>
      </c>
      <c r="G79" s="4">
        <v>0</v>
      </c>
      <c r="H79" s="4">
        <v>44.10361</v>
      </c>
      <c r="I79" s="4">
        <v>0</v>
      </c>
      <c r="J79" s="34" t="s">
        <v>33</v>
      </c>
    </row>
    <row r="80" spans="1:10" s="6" customFormat="1" ht="18" customHeight="1">
      <c r="A80" s="88"/>
      <c r="B80" s="76"/>
      <c r="C80" s="67"/>
      <c r="D80" s="13">
        <v>2021</v>
      </c>
      <c r="E80" s="101">
        <f t="shared" si="2"/>
        <v>13.1</v>
      </c>
      <c r="F80" s="4">
        <v>0</v>
      </c>
      <c r="G80" s="4">
        <v>0</v>
      </c>
      <c r="H80" s="4">
        <v>13.1</v>
      </c>
      <c r="I80" s="4">
        <v>0</v>
      </c>
      <c r="J80" s="34" t="s">
        <v>33</v>
      </c>
    </row>
    <row r="81" spans="1:10" s="6" customFormat="1" ht="18" customHeight="1">
      <c r="A81" s="88"/>
      <c r="B81" s="76"/>
      <c r="C81" s="67"/>
      <c r="D81" s="13">
        <v>2022</v>
      </c>
      <c r="E81" s="101">
        <f t="shared" si="2"/>
        <v>12.9</v>
      </c>
      <c r="F81" s="4">
        <v>0</v>
      </c>
      <c r="G81" s="4">
        <v>0</v>
      </c>
      <c r="H81" s="4">
        <v>12.9</v>
      </c>
      <c r="I81" s="4">
        <v>0</v>
      </c>
      <c r="J81" s="34" t="s">
        <v>33</v>
      </c>
    </row>
    <row r="82" spans="1:10" s="6" customFormat="1" ht="18" customHeight="1">
      <c r="A82" s="88"/>
      <c r="B82" s="76"/>
      <c r="C82" s="67"/>
      <c r="D82" s="13">
        <v>2023</v>
      </c>
      <c r="E82" s="101">
        <f t="shared" si="2"/>
        <v>12.9</v>
      </c>
      <c r="F82" s="4">
        <v>0</v>
      </c>
      <c r="G82" s="4">
        <v>0</v>
      </c>
      <c r="H82" s="4">
        <v>12.9</v>
      </c>
      <c r="I82" s="4">
        <v>0</v>
      </c>
      <c r="J82" s="34" t="s">
        <v>33</v>
      </c>
    </row>
    <row r="83" spans="1:10" s="6" customFormat="1" ht="18" customHeight="1">
      <c r="A83" s="41"/>
      <c r="B83" s="77"/>
      <c r="C83" s="47"/>
      <c r="D83" s="13">
        <v>2024</v>
      </c>
      <c r="E83" s="101">
        <f t="shared" si="2"/>
        <v>12.9</v>
      </c>
      <c r="F83" s="4">
        <v>0</v>
      </c>
      <c r="G83" s="4">
        <v>0</v>
      </c>
      <c r="H83" s="4">
        <v>12.9</v>
      </c>
      <c r="I83" s="4">
        <v>0</v>
      </c>
      <c r="J83" s="34" t="s">
        <v>33</v>
      </c>
    </row>
    <row r="84" spans="1:10" s="6" customFormat="1" ht="21.75" customHeight="1">
      <c r="A84" s="13"/>
      <c r="B84" s="15" t="s">
        <v>21</v>
      </c>
      <c r="C84" s="20"/>
      <c r="D84" s="13"/>
      <c r="E84" s="5">
        <f>SUM(E64:E83)</f>
        <v>3685.48722</v>
      </c>
      <c r="F84" s="5">
        <v>0</v>
      </c>
      <c r="G84" s="5">
        <v>0</v>
      </c>
      <c r="H84" s="5">
        <f>SUM(H64:H83)</f>
        <v>3492.09507</v>
      </c>
      <c r="I84" s="5">
        <f>SUM(I64:I83)</f>
        <v>193.39215000000002</v>
      </c>
      <c r="J84" s="66"/>
    </row>
    <row r="85" spans="1:10" s="6" customFormat="1" ht="15">
      <c r="A85" s="58"/>
      <c r="B85" s="62" t="s">
        <v>54</v>
      </c>
      <c r="C85" s="60"/>
      <c r="D85" s="13">
        <v>2019</v>
      </c>
      <c r="E85" s="5">
        <f>E64+E70+E72+E78</f>
        <v>1322.21892</v>
      </c>
      <c r="F85" s="5">
        <v>0</v>
      </c>
      <c r="G85" s="5">
        <f>G65</f>
        <v>0</v>
      </c>
      <c r="H85" s="5">
        <f>H64+H70+H72+H78</f>
        <v>1128.82677</v>
      </c>
      <c r="I85" s="5">
        <f>I64+I71+I72</f>
        <v>193.39215000000002</v>
      </c>
      <c r="J85" s="55"/>
    </row>
    <row r="86" spans="1:10" s="6" customFormat="1" ht="15">
      <c r="A86" s="40"/>
      <c r="B86" s="61"/>
      <c r="C86" s="61"/>
      <c r="D86" s="13">
        <v>2020</v>
      </c>
      <c r="E86" s="5">
        <f>E65+E73+E79+E71</f>
        <v>468.8683</v>
      </c>
      <c r="F86" s="5">
        <v>0</v>
      </c>
      <c r="G86" s="5">
        <v>0</v>
      </c>
      <c r="H86" s="5">
        <f>H65+H73+H79+H71</f>
        <v>468.8683</v>
      </c>
      <c r="I86" s="5">
        <v>0</v>
      </c>
      <c r="J86" s="55"/>
    </row>
    <row r="87" spans="1:10" s="6" customFormat="1" ht="15">
      <c r="A87" s="40"/>
      <c r="B87" s="61"/>
      <c r="C87" s="61"/>
      <c r="D87" s="13">
        <v>2021</v>
      </c>
      <c r="E87" s="5">
        <f>E66+E74+E80</f>
        <v>475.40000000000003</v>
      </c>
      <c r="F87" s="5">
        <v>0</v>
      </c>
      <c r="G87" s="5">
        <v>0</v>
      </c>
      <c r="H87" s="5">
        <f>H66+H74+H80</f>
        <v>475.40000000000003</v>
      </c>
      <c r="I87" s="5">
        <v>0</v>
      </c>
      <c r="J87" s="55"/>
    </row>
    <row r="88" spans="1:10" s="6" customFormat="1" ht="15">
      <c r="A88" s="40"/>
      <c r="B88" s="61"/>
      <c r="C88" s="61"/>
      <c r="D88" s="13">
        <v>2022</v>
      </c>
      <c r="E88" s="5">
        <f>E67+E75+E81</f>
        <v>473</v>
      </c>
      <c r="F88" s="5">
        <v>0</v>
      </c>
      <c r="G88" s="5">
        <v>0</v>
      </c>
      <c r="H88" s="5">
        <f>H67+H75+H81</f>
        <v>473</v>
      </c>
      <c r="I88" s="5">
        <v>0</v>
      </c>
      <c r="J88" s="55"/>
    </row>
    <row r="89" spans="1:10" s="6" customFormat="1" ht="15">
      <c r="A89" s="40"/>
      <c r="B89" s="61"/>
      <c r="C89" s="61"/>
      <c r="D89" s="13">
        <v>2023</v>
      </c>
      <c r="E89" s="5">
        <f>E68+E76+E82</f>
        <v>473</v>
      </c>
      <c r="F89" s="5">
        <v>0</v>
      </c>
      <c r="G89" s="5">
        <v>0</v>
      </c>
      <c r="H89" s="5">
        <f>H68+H76+H82</f>
        <v>473</v>
      </c>
      <c r="I89" s="5">
        <v>0</v>
      </c>
      <c r="J89" s="55"/>
    </row>
    <row r="90" spans="1:10" s="6" customFormat="1" ht="15">
      <c r="A90" s="40"/>
      <c r="B90" s="61"/>
      <c r="C90" s="61"/>
      <c r="D90" s="13">
        <v>2024</v>
      </c>
      <c r="E90" s="5">
        <f>E69+E77+E83</f>
        <v>473</v>
      </c>
      <c r="F90" s="5">
        <v>0</v>
      </c>
      <c r="G90" s="5">
        <v>0</v>
      </c>
      <c r="H90" s="5">
        <f>H69+H77+H83</f>
        <v>473</v>
      </c>
      <c r="I90" s="5">
        <v>0</v>
      </c>
      <c r="J90" s="55"/>
    </row>
    <row r="91" spans="1:10" s="6" customFormat="1" ht="15" customHeight="1">
      <c r="A91" s="32"/>
      <c r="B91" s="70" t="s">
        <v>12</v>
      </c>
      <c r="C91" s="71"/>
      <c r="D91" s="71"/>
      <c r="E91" s="71"/>
      <c r="F91" s="71"/>
      <c r="G91" s="71"/>
      <c r="H91" s="71"/>
      <c r="I91" s="71"/>
      <c r="J91" s="72"/>
    </row>
    <row r="92" spans="1:10" s="6" customFormat="1" ht="18.75" customHeight="1">
      <c r="A92" s="39">
        <v>1</v>
      </c>
      <c r="B92" s="39" t="s">
        <v>13</v>
      </c>
      <c r="C92" s="45"/>
      <c r="D92" s="13">
        <v>2019</v>
      </c>
      <c r="E92" s="4">
        <f>H92+I92</f>
        <v>1206.7915</v>
      </c>
      <c r="F92" s="4" t="s">
        <v>31</v>
      </c>
      <c r="G92" s="4">
        <v>0</v>
      </c>
      <c r="H92" s="4">
        <v>1090.33473</v>
      </c>
      <c r="I92" s="4">
        <v>116.45677</v>
      </c>
      <c r="J92" s="48" t="s">
        <v>33</v>
      </c>
    </row>
    <row r="93" spans="1:10" s="6" customFormat="1" ht="18.75" customHeight="1">
      <c r="A93" s="40"/>
      <c r="B93" s="40"/>
      <c r="C93" s="46"/>
      <c r="D93" s="13">
        <v>2020</v>
      </c>
      <c r="E93" s="4">
        <f aca="true" t="shared" si="3" ref="E93:E103">H93</f>
        <v>1633.9</v>
      </c>
      <c r="F93" s="4" t="s">
        <v>31</v>
      </c>
      <c r="G93" s="4">
        <v>0</v>
      </c>
      <c r="H93" s="4">
        <v>1633.9</v>
      </c>
      <c r="I93" s="4">
        <v>0</v>
      </c>
      <c r="J93" s="49"/>
    </row>
    <row r="94" spans="1:10" s="6" customFormat="1" ht="15" customHeight="1">
      <c r="A94" s="40"/>
      <c r="B94" s="40"/>
      <c r="C94" s="46"/>
      <c r="D94" s="13">
        <v>2021</v>
      </c>
      <c r="E94" s="4">
        <f t="shared" si="3"/>
        <v>1624.1</v>
      </c>
      <c r="F94" s="4" t="s">
        <v>31</v>
      </c>
      <c r="G94" s="4">
        <v>0</v>
      </c>
      <c r="H94" s="4">
        <v>1624.1</v>
      </c>
      <c r="I94" s="4">
        <v>0</v>
      </c>
      <c r="J94" s="49"/>
    </row>
    <row r="95" spans="1:10" s="6" customFormat="1" ht="15" customHeight="1">
      <c r="A95" s="40"/>
      <c r="B95" s="40"/>
      <c r="C95" s="46"/>
      <c r="D95" s="13">
        <v>2022</v>
      </c>
      <c r="E95" s="4">
        <f t="shared" si="3"/>
        <v>1616.3</v>
      </c>
      <c r="F95" s="4" t="s">
        <v>31</v>
      </c>
      <c r="G95" s="4">
        <v>0</v>
      </c>
      <c r="H95" s="4">
        <v>1616.3</v>
      </c>
      <c r="I95" s="4">
        <v>0</v>
      </c>
      <c r="J95" s="49"/>
    </row>
    <row r="96" spans="1:10" s="6" customFormat="1" ht="15" customHeight="1">
      <c r="A96" s="40"/>
      <c r="B96" s="40"/>
      <c r="C96" s="46"/>
      <c r="D96" s="13">
        <v>2023</v>
      </c>
      <c r="E96" s="4">
        <f t="shared" si="3"/>
        <v>1616.3</v>
      </c>
      <c r="F96" s="4" t="s">
        <v>31</v>
      </c>
      <c r="G96" s="4">
        <v>0</v>
      </c>
      <c r="H96" s="4">
        <v>1616.3</v>
      </c>
      <c r="I96" s="4">
        <v>0</v>
      </c>
      <c r="J96" s="49"/>
    </row>
    <row r="97" spans="1:10" s="6" customFormat="1" ht="15" customHeight="1">
      <c r="A97" s="40"/>
      <c r="B97" s="40"/>
      <c r="C97" s="46"/>
      <c r="D97" s="13">
        <v>2024</v>
      </c>
      <c r="E97" s="4">
        <f t="shared" si="3"/>
        <v>1616.3</v>
      </c>
      <c r="F97" s="4" t="s">
        <v>31</v>
      </c>
      <c r="G97" s="4">
        <v>0</v>
      </c>
      <c r="H97" s="4">
        <v>1616.3</v>
      </c>
      <c r="I97" s="4">
        <v>0</v>
      </c>
      <c r="J97" s="49"/>
    </row>
    <row r="98" spans="1:10" s="6" customFormat="1" ht="17.25" customHeight="1">
      <c r="A98" s="39">
        <v>2</v>
      </c>
      <c r="B98" s="39" t="s">
        <v>35</v>
      </c>
      <c r="C98" s="45"/>
      <c r="D98" s="13">
        <v>2019</v>
      </c>
      <c r="E98" s="4">
        <f t="shared" si="3"/>
        <v>17.84</v>
      </c>
      <c r="F98" s="4" t="s">
        <v>31</v>
      </c>
      <c r="G98" s="4">
        <v>0</v>
      </c>
      <c r="H98" s="4">
        <v>17.84</v>
      </c>
      <c r="I98" s="4">
        <v>0</v>
      </c>
      <c r="J98" s="48" t="s">
        <v>33</v>
      </c>
    </row>
    <row r="99" spans="1:10" s="6" customFormat="1" ht="15" customHeight="1">
      <c r="A99" s="40"/>
      <c r="B99" s="40"/>
      <c r="C99" s="46"/>
      <c r="D99" s="13">
        <v>2020</v>
      </c>
      <c r="E99" s="4">
        <f t="shared" si="3"/>
        <v>152.25246</v>
      </c>
      <c r="F99" s="4" t="s">
        <v>31</v>
      </c>
      <c r="G99" s="4">
        <v>0</v>
      </c>
      <c r="H99" s="4">
        <v>152.25246</v>
      </c>
      <c r="I99" s="4">
        <v>0</v>
      </c>
      <c r="J99" s="49"/>
    </row>
    <row r="100" spans="1:10" s="6" customFormat="1" ht="12" customHeight="1">
      <c r="A100" s="40"/>
      <c r="B100" s="40"/>
      <c r="C100" s="46"/>
      <c r="D100" s="13">
        <v>2021</v>
      </c>
      <c r="E100" s="4">
        <f t="shared" si="3"/>
        <v>22</v>
      </c>
      <c r="F100" s="4" t="s">
        <v>31</v>
      </c>
      <c r="G100" s="4">
        <v>0</v>
      </c>
      <c r="H100" s="4">
        <v>22</v>
      </c>
      <c r="I100" s="4">
        <v>0</v>
      </c>
      <c r="J100" s="49"/>
    </row>
    <row r="101" spans="1:10" s="6" customFormat="1" ht="12" customHeight="1">
      <c r="A101" s="40"/>
      <c r="B101" s="40"/>
      <c r="C101" s="46"/>
      <c r="D101" s="13">
        <v>2022</v>
      </c>
      <c r="E101" s="4">
        <f t="shared" si="3"/>
        <v>22</v>
      </c>
      <c r="F101" s="4" t="s">
        <v>31</v>
      </c>
      <c r="G101" s="4">
        <v>0</v>
      </c>
      <c r="H101" s="4">
        <v>22</v>
      </c>
      <c r="I101" s="4">
        <v>0</v>
      </c>
      <c r="J101" s="49"/>
    </row>
    <row r="102" spans="1:10" s="6" customFormat="1" ht="12" customHeight="1">
      <c r="A102" s="40"/>
      <c r="B102" s="40"/>
      <c r="C102" s="46"/>
      <c r="D102" s="13">
        <v>2023</v>
      </c>
      <c r="E102" s="4">
        <f t="shared" si="3"/>
        <v>22</v>
      </c>
      <c r="F102" s="4" t="s">
        <v>31</v>
      </c>
      <c r="G102" s="4">
        <v>0</v>
      </c>
      <c r="H102" s="4">
        <v>22</v>
      </c>
      <c r="I102" s="4">
        <v>0</v>
      </c>
      <c r="J102" s="49"/>
    </row>
    <row r="103" spans="1:10" s="6" customFormat="1" ht="12" customHeight="1">
      <c r="A103" s="40"/>
      <c r="B103" s="40"/>
      <c r="C103" s="46"/>
      <c r="D103" s="13">
        <v>2024</v>
      </c>
      <c r="E103" s="4">
        <f t="shared" si="3"/>
        <v>22</v>
      </c>
      <c r="F103" s="4" t="s">
        <v>31</v>
      </c>
      <c r="G103" s="4">
        <v>0</v>
      </c>
      <c r="H103" s="4">
        <v>22</v>
      </c>
      <c r="I103" s="4">
        <v>0</v>
      </c>
      <c r="J103" s="49"/>
    </row>
    <row r="104" spans="1:10" s="6" customFormat="1" ht="17.25" customHeight="1">
      <c r="A104" s="39">
        <v>3</v>
      </c>
      <c r="B104" s="39" t="s">
        <v>58</v>
      </c>
      <c r="C104" s="45"/>
      <c r="D104" s="13">
        <v>2019</v>
      </c>
      <c r="E104" s="4">
        <v>90</v>
      </c>
      <c r="F104" s="4" t="s">
        <v>31</v>
      </c>
      <c r="G104" s="4">
        <v>90</v>
      </c>
      <c r="H104" s="4">
        <v>0</v>
      </c>
      <c r="I104" s="4">
        <v>0</v>
      </c>
      <c r="J104" s="48" t="s">
        <v>33</v>
      </c>
    </row>
    <row r="105" spans="1:10" s="6" customFormat="1" ht="15" customHeight="1">
      <c r="A105" s="40"/>
      <c r="B105" s="40"/>
      <c r="C105" s="46"/>
      <c r="D105" s="13">
        <v>2020</v>
      </c>
      <c r="E105" s="4">
        <f>H105</f>
        <v>0</v>
      </c>
      <c r="F105" s="4" t="s">
        <v>31</v>
      </c>
      <c r="G105" s="4">
        <v>0</v>
      </c>
      <c r="H105" s="4">
        <v>0</v>
      </c>
      <c r="I105" s="4">
        <v>0</v>
      </c>
      <c r="J105" s="49"/>
    </row>
    <row r="106" spans="1:10" s="6" customFormat="1" ht="12" customHeight="1">
      <c r="A106" s="40"/>
      <c r="B106" s="40"/>
      <c r="C106" s="46"/>
      <c r="D106" s="13">
        <v>2021</v>
      </c>
      <c r="E106" s="4">
        <f>H106</f>
        <v>0</v>
      </c>
      <c r="F106" s="4" t="s">
        <v>31</v>
      </c>
      <c r="G106" s="4">
        <v>0</v>
      </c>
      <c r="H106" s="4">
        <v>0</v>
      </c>
      <c r="I106" s="4">
        <v>0</v>
      </c>
      <c r="J106" s="49"/>
    </row>
    <row r="107" spans="1:10" s="6" customFormat="1" ht="12" customHeight="1">
      <c r="A107" s="40"/>
      <c r="B107" s="40"/>
      <c r="C107" s="46"/>
      <c r="D107" s="13">
        <v>2022</v>
      </c>
      <c r="E107" s="4">
        <f>H107</f>
        <v>0</v>
      </c>
      <c r="F107" s="4" t="s">
        <v>31</v>
      </c>
      <c r="G107" s="4">
        <v>0</v>
      </c>
      <c r="H107" s="4">
        <v>0</v>
      </c>
      <c r="I107" s="4">
        <v>0</v>
      </c>
      <c r="J107" s="49"/>
    </row>
    <row r="108" spans="1:10" s="6" customFormat="1" ht="12" customHeight="1">
      <c r="A108" s="40"/>
      <c r="B108" s="40"/>
      <c r="C108" s="46"/>
      <c r="D108" s="13">
        <v>2023</v>
      </c>
      <c r="E108" s="4">
        <f>H108</f>
        <v>0</v>
      </c>
      <c r="F108" s="4" t="s">
        <v>31</v>
      </c>
      <c r="G108" s="4">
        <v>0</v>
      </c>
      <c r="H108" s="4">
        <v>0</v>
      </c>
      <c r="I108" s="4">
        <v>0</v>
      </c>
      <c r="J108" s="49"/>
    </row>
    <row r="109" spans="1:10" s="6" customFormat="1" ht="12" customHeight="1">
      <c r="A109" s="40"/>
      <c r="B109" s="40"/>
      <c r="C109" s="46"/>
      <c r="D109" s="13">
        <v>2024</v>
      </c>
      <c r="E109" s="4">
        <f>H109</f>
        <v>0</v>
      </c>
      <c r="F109" s="4" t="s">
        <v>31</v>
      </c>
      <c r="G109" s="4">
        <v>0</v>
      </c>
      <c r="H109" s="4">
        <v>0</v>
      </c>
      <c r="I109" s="4">
        <v>0</v>
      </c>
      <c r="J109" s="49"/>
    </row>
    <row r="110" spans="1:10" s="6" customFormat="1" ht="15.75" customHeight="1">
      <c r="A110" s="39">
        <v>4</v>
      </c>
      <c r="B110" s="64" t="s">
        <v>84</v>
      </c>
      <c r="C110" s="45"/>
      <c r="D110" s="13">
        <v>2019</v>
      </c>
      <c r="E110" s="4">
        <f aca="true" t="shared" si="4" ref="E110:E131">G110+H110+I110</f>
        <v>1728.1418599999997</v>
      </c>
      <c r="F110" s="4">
        <v>0</v>
      </c>
      <c r="G110" s="4">
        <v>1098.8</v>
      </c>
      <c r="H110" s="4">
        <v>510.22474</v>
      </c>
      <c r="I110" s="4">
        <v>119.11712</v>
      </c>
      <c r="J110" s="48" t="s">
        <v>33</v>
      </c>
    </row>
    <row r="111" spans="1:10" s="6" customFormat="1" ht="16.5" customHeight="1">
      <c r="A111" s="40"/>
      <c r="B111" s="65"/>
      <c r="C111" s="46"/>
      <c r="D111" s="13">
        <v>2020</v>
      </c>
      <c r="E111" s="4">
        <f t="shared" si="4"/>
        <v>2343.5534</v>
      </c>
      <c r="F111" s="4">
        <v>0</v>
      </c>
      <c r="G111" s="4">
        <v>1959.08</v>
      </c>
      <c r="H111" s="4">
        <v>384.4734</v>
      </c>
      <c r="I111" s="4">
        <v>0</v>
      </c>
      <c r="J111" s="49"/>
    </row>
    <row r="112" spans="1:10" s="6" customFormat="1" ht="12.75" customHeight="1">
      <c r="A112" s="40"/>
      <c r="B112" s="65"/>
      <c r="C112" s="46"/>
      <c r="D112" s="13">
        <v>2021</v>
      </c>
      <c r="E112" s="4">
        <f t="shared" si="4"/>
        <v>292.2</v>
      </c>
      <c r="F112" s="4">
        <v>0</v>
      </c>
      <c r="G112" s="4">
        <v>0</v>
      </c>
      <c r="H112" s="4">
        <v>292.2</v>
      </c>
      <c r="I112" s="4">
        <v>0</v>
      </c>
      <c r="J112" s="49"/>
    </row>
    <row r="113" spans="1:10" s="6" customFormat="1" ht="12.75" customHeight="1">
      <c r="A113" s="40"/>
      <c r="B113" s="65"/>
      <c r="C113" s="46"/>
      <c r="D113" s="13">
        <v>2022</v>
      </c>
      <c r="E113" s="4">
        <f t="shared" si="4"/>
        <v>290.9</v>
      </c>
      <c r="F113" s="4">
        <v>0</v>
      </c>
      <c r="G113" s="4">
        <v>0</v>
      </c>
      <c r="H113" s="4">
        <v>290.9</v>
      </c>
      <c r="I113" s="4">
        <v>0</v>
      </c>
      <c r="J113" s="49"/>
    </row>
    <row r="114" spans="1:10" s="6" customFormat="1" ht="12.75" customHeight="1">
      <c r="A114" s="40"/>
      <c r="B114" s="65"/>
      <c r="C114" s="46"/>
      <c r="D114" s="13">
        <v>2023</v>
      </c>
      <c r="E114" s="4">
        <f t="shared" si="4"/>
        <v>290.9</v>
      </c>
      <c r="F114" s="4">
        <v>0</v>
      </c>
      <c r="G114" s="4">
        <v>0</v>
      </c>
      <c r="H114" s="4">
        <v>290.9</v>
      </c>
      <c r="I114" s="4">
        <v>0</v>
      </c>
      <c r="J114" s="49"/>
    </row>
    <row r="115" spans="1:10" s="6" customFormat="1" ht="12.75" customHeight="1">
      <c r="A115" s="40"/>
      <c r="B115" s="65"/>
      <c r="C115" s="46"/>
      <c r="D115" s="35">
        <v>2024</v>
      </c>
      <c r="E115" s="102">
        <f t="shared" si="4"/>
        <v>290.9</v>
      </c>
      <c r="F115" s="102">
        <v>0</v>
      </c>
      <c r="G115" s="102">
        <v>0</v>
      </c>
      <c r="H115" s="102">
        <v>290.9</v>
      </c>
      <c r="I115" s="102">
        <v>0</v>
      </c>
      <c r="J115" s="49"/>
    </row>
    <row r="116" spans="1:10" s="6" customFormat="1" ht="22.5" customHeight="1">
      <c r="A116" s="90" t="s">
        <v>71</v>
      </c>
      <c r="B116" s="92" t="s">
        <v>72</v>
      </c>
      <c r="C116" s="94" t="s">
        <v>75</v>
      </c>
      <c r="D116" s="13">
        <v>2020</v>
      </c>
      <c r="E116" s="4">
        <f>G116+H116+I116</f>
        <v>1125</v>
      </c>
      <c r="F116" s="4">
        <v>0</v>
      </c>
      <c r="G116" s="4">
        <v>1068.38</v>
      </c>
      <c r="H116" s="4">
        <v>56.62</v>
      </c>
      <c r="I116" s="4">
        <v>0</v>
      </c>
      <c r="J116" s="95"/>
    </row>
    <row r="117" spans="1:10" s="6" customFormat="1" ht="22.5" customHeight="1">
      <c r="A117" s="90"/>
      <c r="B117" s="92"/>
      <c r="C117" s="94"/>
      <c r="D117" s="13">
        <v>2021</v>
      </c>
      <c r="E117" s="4">
        <f>G117+H117+I117</f>
        <v>56.4</v>
      </c>
      <c r="F117" s="4">
        <v>0</v>
      </c>
      <c r="G117" s="4">
        <v>0</v>
      </c>
      <c r="H117" s="4">
        <v>56.4</v>
      </c>
      <c r="I117" s="4">
        <v>0</v>
      </c>
      <c r="J117" s="95"/>
    </row>
    <row r="118" spans="1:10" s="6" customFormat="1" ht="20.25" customHeight="1">
      <c r="A118" s="90"/>
      <c r="B118" s="92"/>
      <c r="C118" s="94"/>
      <c r="D118" s="13">
        <v>2022</v>
      </c>
      <c r="E118" s="4">
        <f>G118+H118+I118</f>
        <v>56.1</v>
      </c>
      <c r="F118" s="4">
        <v>0</v>
      </c>
      <c r="G118" s="4">
        <v>0</v>
      </c>
      <c r="H118" s="4">
        <v>56.1</v>
      </c>
      <c r="I118" s="4">
        <v>0</v>
      </c>
      <c r="J118" s="95"/>
    </row>
    <row r="119" spans="1:10" s="6" customFormat="1" ht="19.5" customHeight="1">
      <c r="A119" s="90"/>
      <c r="B119" s="92"/>
      <c r="C119" s="94"/>
      <c r="D119" s="13">
        <v>2023</v>
      </c>
      <c r="E119" s="4">
        <f>G119+H119+I119</f>
        <v>56.1</v>
      </c>
      <c r="F119" s="4">
        <v>0</v>
      </c>
      <c r="G119" s="4">
        <v>0</v>
      </c>
      <c r="H119" s="4">
        <v>56.1</v>
      </c>
      <c r="I119" s="4">
        <v>0</v>
      </c>
      <c r="J119" s="95"/>
    </row>
    <row r="120" spans="1:10" s="6" customFormat="1" ht="21.75" customHeight="1">
      <c r="A120" s="91"/>
      <c r="B120" s="93"/>
      <c r="C120" s="94"/>
      <c r="D120" s="13">
        <v>2024</v>
      </c>
      <c r="E120" s="4">
        <f>G120+H120+I120</f>
        <v>56.1</v>
      </c>
      <c r="F120" s="4">
        <v>0</v>
      </c>
      <c r="G120" s="4">
        <v>0</v>
      </c>
      <c r="H120" s="4">
        <v>56.1</v>
      </c>
      <c r="I120" s="4">
        <v>0</v>
      </c>
      <c r="J120" s="95"/>
    </row>
    <row r="121" spans="1:10" s="6" customFormat="1" ht="22.5" customHeight="1">
      <c r="A121" s="90" t="s">
        <v>73</v>
      </c>
      <c r="B121" s="92" t="s">
        <v>74</v>
      </c>
      <c r="C121" s="94">
        <v>147</v>
      </c>
      <c r="D121" s="13">
        <v>2020</v>
      </c>
      <c r="E121" s="4">
        <f t="shared" si="4"/>
        <v>956</v>
      </c>
      <c r="F121" s="4">
        <v>0</v>
      </c>
      <c r="G121" s="4">
        <v>890.7</v>
      </c>
      <c r="H121" s="4">
        <v>65.3</v>
      </c>
      <c r="I121" s="4">
        <v>0</v>
      </c>
      <c r="J121" s="95"/>
    </row>
    <row r="122" spans="1:10" s="6" customFormat="1" ht="22.5" customHeight="1">
      <c r="A122" s="90"/>
      <c r="B122" s="92"/>
      <c r="C122" s="94"/>
      <c r="D122" s="13">
        <v>2021</v>
      </c>
      <c r="E122" s="4">
        <f t="shared" si="4"/>
        <v>64.9</v>
      </c>
      <c r="F122" s="4">
        <v>0</v>
      </c>
      <c r="G122" s="4">
        <v>0</v>
      </c>
      <c r="H122" s="4">
        <v>64.9</v>
      </c>
      <c r="I122" s="4">
        <v>0</v>
      </c>
      <c r="J122" s="95"/>
    </row>
    <row r="123" spans="1:10" s="6" customFormat="1" ht="20.25" customHeight="1">
      <c r="A123" s="90"/>
      <c r="B123" s="92"/>
      <c r="C123" s="94"/>
      <c r="D123" s="13">
        <v>2022</v>
      </c>
      <c r="E123" s="4">
        <f t="shared" si="4"/>
        <v>64.6</v>
      </c>
      <c r="F123" s="4">
        <v>0</v>
      </c>
      <c r="G123" s="4">
        <v>0</v>
      </c>
      <c r="H123" s="4">
        <v>64.6</v>
      </c>
      <c r="I123" s="4">
        <v>0</v>
      </c>
      <c r="J123" s="95"/>
    </row>
    <row r="124" spans="1:10" s="6" customFormat="1" ht="19.5" customHeight="1">
      <c r="A124" s="90"/>
      <c r="B124" s="92"/>
      <c r="C124" s="94"/>
      <c r="D124" s="13">
        <v>2023</v>
      </c>
      <c r="E124" s="4">
        <f t="shared" si="4"/>
        <v>64.6</v>
      </c>
      <c r="F124" s="4">
        <v>0</v>
      </c>
      <c r="G124" s="4">
        <v>0</v>
      </c>
      <c r="H124" s="4">
        <v>64.6</v>
      </c>
      <c r="I124" s="4">
        <v>0</v>
      </c>
      <c r="J124" s="95"/>
    </row>
    <row r="125" spans="1:10" s="6" customFormat="1" ht="21.75" customHeight="1">
      <c r="A125" s="91"/>
      <c r="B125" s="93"/>
      <c r="C125" s="94"/>
      <c r="D125" s="13">
        <v>2024</v>
      </c>
      <c r="E125" s="4">
        <f>G125+H125+I125</f>
        <v>64.6</v>
      </c>
      <c r="F125" s="4">
        <v>0</v>
      </c>
      <c r="G125" s="4">
        <v>0</v>
      </c>
      <c r="H125" s="4">
        <v>64.6</v>
      </c>
      <c r="I125" s="4">
        <v>0</v>
      </c>
      <c r="J125" s="95"/>
    </row>
    <row r="126" spans="1:10" s="6" customFormat="1" ht="15.75" customHeight="1">
      <c r="A126" s="39">
        <v>5</v>
      </c>
      <c r="B126" s="64" t="s">
        <v>57</v>
      </c>
      <c r="C126" s="45"/>
      <c r="D126" s="13">
        <v>2019</v>
      </c>
      <c r="E126" s="4">
        <f t="shared" si="4"/>
        <v>967.9196</v>
      </c>
      <c r="F126" s="4">
        <v>0</v>
      </c>
      <c r="G126" s="4">
        <v>677.54372</v>
      </c>
      <c r="H126" s="4">
        <v>290.37588</v>
      </c>
      <c r="I126" s="4">
        <v>0</v>
      </c>
      <c r="J126" s="48" t="s">
        <v>33</v>
      </c>
    </row>
    <row r="127" spans="1:10" s="6" customFormat="1" ht="16.5" customHeight="1">
      <c r="A127" s="40"/>
      <c r="B127" s="65"/>
      <c r="C127" s="46"/>
      <c r="D127" s="13">
        <v>2020</v>
      </c>
      <c r="E127" s="4">
        <f t="shared" si="4"/>
        <v>1537.522</v>
      </c>
      <c r="F127" s="4">
        <v>0</v>
      </c>
      <c r="G127" s="4">
        <v>1075.522</v>
      </c>
      <c r="H127" s="4">
        <v>462</v>
      </c>
      <c r="I127" s="4">
        <v>0</v>
      </c>
      <c r="J127" s="49"/>
    </row>
    <row r="128" spans="1:10" s="6" customFormat="1" ht="18" customHeight="1">
      <c r="A128" s="40"/>
      <c r="B128" s="65"/>
      <c r="C128" s="46"/>
      <c r="D128" s="13">
        <v>2021</v>
      </c>
      <c r="E128" s="4">
        <f t="shared" si="4"/>
        <v>459.2</v>
      </c>
      <c r="F128" s="4">
        <v>0</v>
      </c>
      <c r="G128" s="4">
        <v>0</v>
      </c>
      <c r="H128" s="4">
        <v>459.2</v>
      </c>
      <c r="I128" s="4">
        <v>0</v>
      </c>
      <c r="J128" s="49"/>
    </row>
    <row r="129" spans="1:10" s="6" customFormat="1" ht="18" customHeight="1">
      <c r="A129" s="40"/>
      <c r="B129" s="65"/>
      <c r="C129" s="46"/>
      <c r="D129" s="13">
        <v>2022</v>
      </c>
      <c r="E129" s="4">
        <f t="shared" si="4"/>
        <v>457</v>
      </c>
      <c r="F129" s="4">
        <v>0</v>
      </c>
      <c r="G129" s="4">
        <v>0</v>
      </c>
      <c r="H129" s="4">
        <v>457</v>
      </c>
      <c r="I129" s="4">
        <v>0</v>
      </c>
      <c r="J129" s="49"/>
    </row>
    <row r="130" spans="1:10" s="6" customFormat="1" ht="18" customHeight="1">
      <c r="A130" s="40"/>
      <c r="B130" s="65"/>
      <c r="C130" s="46"/>
      <c r="D130" s="13">
        <v>2023</v>
      </c>
      <c r="E130" s="4">
        <f t="shared" si="4"/>
        <v>457</v>
      </c>
      <c r="F130" s="4">
        <v>0</v>
      </c>
      <c r="G130" s="4">
        <v>0</v>
      </c>
      <c r="H130" s="4">
        <v>457</v>
      </c>
      <c r="I130" s="4">
        <v>0</v>
      </c>
      <c r="J130" s="49"/>
    </row>
    <row r="131" spans="1:10" s="6" customFormat="1" ht="18" customHeight="1">
      <c r="A131" s="40"/>
      <c r="B131" s="65"/>
      <c r="C131" s="46"/>
      <c r="D131" s="13">
        <v>2024</v>
      </c>
      <c r="E131" s="4">
        <f t="shared" si="4"/>
        <v>457</v>
      </c>
      <c r="F131" s="4">
        <v>0</v>
      </c>
      <c r="G131" s="4">
        <v>0</v>
      </c>
      <c r="H131" s="4">
        <v>457</v>
      </c>
      <c r="I131" s="4">
        <v>0</v>
      </c>
      <c r="J131" s="49"/>
    </row>
    <row r="132" spans="1:10" s="6" customFormat="1" ht="13.5" customHeight="1">
      <c r="A132" s="39">
        <v>6</v>
      </c>
      <c r="B132" s="64" t="s">
        <v>64</v>
      </c>
      <c r="C132" s="45"/>
      <c r="D132" s="13">
        <v>2019</v>
      </c>
      <c r="E132" s="4">
        <f aca="true" t="shared" si="5" ref="E132:E137">H132</f>
        <v>12</v>
      </c>
      <c r="F132" s="4">
        <v>0</v>
      </c>
      <c r="G132" s="4">
        <v>0</v>
      </c>
      <c r="H132" s="4">
        <v>12</v>
      </c>
      <c r="I132" s="4">
        <v>0</v>
      </c>
      <c r="J132" s="48" t="s">
        <v>33</v>
      </c>
    </row>
    <row r="133" spans="1:10" s="6" customFormat="1" ht="16.5" customHeight="1">
      <c r="A133" s="88"/>
      <c r="B133" s="98"/>
      <c r="C133" s="67"/>
      <c r="D133" s="13">
        <v>2020</v>
      </c>
      <c r="E133" s="4">
        <f t="shared" si="5"/>
        <v>12</v>
      </c>
      <c r="F133" s="4">
        <v>0</v>
      </c>
      <c r="G133" s="4">
        <v>0</v>
      </c>
      <c r="H133" s="4">
        <v>12</v>
      </c>
      <c r="I133" s="4">
        <v>0</v>
      </c>
      <c r="J133" s="57"/>
    </row>
    <row r="134" spans="1:10" s="6" customFormat="1" ht="16.5" customHeight="1">
      <c r="A134" s="88"/>
      <c r="B134" s="98"/>
      <c r="C134" s="67"/>
      <c r="D134" s="13">
        <v>2021</v>
      </c>
      <c r="E134" s="4">
        <f t="shared" si="5"/>
        <v>12</v>
      </c>
      <c r="F134" s="4">
        <v>0</v>
      </c>
      <c r="G134" s="4">
        <v>0</v>
      </c>
      <c r="H134" s="4">
        <v>12</v>
      </c>
      <c r="I134" s="4">
        <v>0</v>
      </c>
      <c r="J134" s="57"/>
    </row>
    <row r="135" spans="1:10" s="6" customFormat="1" ht="16.5" customHeight="1">
      <c r="A135" s="88"/>
      <c r="B135" s="98"/>
      <c r="C135" s="67"/>
      <c r="D135" s="13">
        <v>2022</v>
      </c>
      <c r="E135" s="4">
        <f t="shared" si="5"/>
        <v>12</v>
      </c>
      <c r="F135" s="4">
        <v>0</v>
      </c>
      <c r="G135" s="4">
        <v>0</v>
      </c>
      <c r="H135" s="4">
        <v>12</v>
      </c>
      <c r="I135" s="4">
        <v>0</v>
      </c>
      <c r="J135" s="57"/>
    </row>
    <row r="136" spans="1:10" s="6" customFormat="1" ht="16.5" customHeight="1">
      <c r="A136" s="88"/>
      <c r="B136" s="98"/>
      <c r="C136" s="67"/>
      <c r="D136" s="13">
        <v>2023</v>
      </c>
      <c r="E136" s="4">
        <f t="shared" si="5"/>
        <v>12</v>
      </c>
      <c r="F136" s="4">
        <v>0</v>
      </c>
      <c r="G136" s="4">
        <v>0</v>
      </c>
      <c r="H136" s="4">
        <v>12</v>
      </c>
      <c r="I136" s="4">
        <v>0</v>
      </c>
      <c r="J136" s="57"/>
    </row>
    <row r="137" spans="1:10" s="6" customFormat="1" ht="16.5" customHeight="1">
      <c r="A137" s="97"/>
      <c r="B137" s="99"/>
      <c r="C137" s="68"/>
      <c r="D137" s="13">
        <v>2024</v>
      </c>
      <c r="E137" s="4">
        <f t="shared" si="5"/>
        <v>12</v>
      </c>
      <c r="F137" s="4">
        <v>0</v>
      </c>
      <c r="G137" s="4">
        <v>0</v>
      </c>
      <c r="H137" s="4">
        <v>12</v>
      </c>
      <c r="I137" s="4">
        <v>0</v>
      </c>
      <c r="J137" s="69"/>
    </row>
    <row r="138" spans="1:10" s="6" customFormat="1" ht="36" customHeight="1">
      <c r="A138" s="39">
        <v>7</v>
      </c>
      <c r="B138" s="64" t="s">
        <v>59</v>
      </c>
      <c r="C138" s="45"/>
      <c r="D138" s="13">
        <v>2019</v>
      </c>
      <c r="E138" s="4">
        <f>H138+G138</f>
        <v>3622.94037</v>
      </c>
      <c r="F138" s="4">
        <v>0</v>
      </c>
      <c r="G138" s="4">
        <v>3498.769</v>
      </c>
      <c r="H138" s="4">
        <v>124.17137</v>
      </c>
      <c r="I138" s="4">
        <v>0</v>
      </c>
      <c r="J138" s="36" t="s">
        <v>33</v>
      </c>
    </row>
    <row r="139" spans="1:10" s="6" customFormat="1" ht="36" customHeight="1">
      <c r="A139" s="41"/>
      <c r="B139" s="96"/>
      <c r="C139" s="47"/>
      <c r="D139" s="13">
        <v>2020</v>
      </c>
      <c r="E139" s="4">
        <f>H139+G139+I139</f>
        <v>571.2</v>
      </c>
      <c r="F139" s="4">
        <v>0</v>
      </c>
      <c r="G139" s="4">
        <v>0</v>
      </c>
      <c r="H139" s="4">
        <v>291.58099</v>
      </c>
      <c r="I139" s="4">
        <v>279.61901</v>
      </c>
      <c r="J139" s="36" t="s">
        <v>33</v>
      </c>
    </row>
    <row r="140" spans="1:10" s="6" customFormat="1" ht="29.25" customHeight="1">
      <c r="A140" s="32"/>
      <c r="B140" s="15" t="s">
        <v>21</v>
      </c>
      <c r="C140" s="17"/>
      <c r="D140" s="13"/>
      <c r="E140" s="18">
        <f>E141+E142+E143+E144+E145+E146</f>
        <v>23500.16119</v>
      </c>
      <c r="F140" s="18">
        <f>SUM(F139:F139)</f>
        <v>0</v>
      </c>
      <c r="G140" s="18">
        <f>G141+G142+G143+G144+G145+G146</f>
        <v>8399.71472</v>
      </c>
      <c r="H140" s="18">
        <f>H141+H142+H143+H144+H145+H146</f>
        <v>14585.25357</v>
      </c>
      <c r="I140" s="18">
        <f>I92+I98+I104+I110+I126+I132+I139</f>
        <v>515.1929</v>
      </c>
      <c r="J140" s="54"/>
    </row>
    <row r="141" spans="1:10" s="6" customFormat="1" ht="15">
      <c r="A141" s="58"/>
      <c r="B141" s="62" t="s">
        <v>54</v>
      </c>
      <c r="C141" s="60"/>
      <c r="D141" s="13">
        <v>2019</v>
      </c>
      <c r="E141" s="5">
        <f>E92+E98+E104+E110+E126+E132+E138</f>
        <v>7645.633329999999</v>
      </c>
      <c r="F141" s="5">
        <v>0</v>
      </c>
      <c r="G141" s="5">
        <f>G138+G132+G126+G110+G104+G98+G92</f>
        <v>5365.11272</v>
      </c>
      <c r="H141" s="5">
        <f>H92+H98+H104+H110+H126+H138+H132</f>
        <v>2044.94672</v>
      </c>
      <c r="I141" s="5">
        <f>I132+I126+I110+I104+I98+I92</f>
        <v>235.57389</v>
      </c>
      <c r="J141" s="55"/>
    </row>
    <row r="142" spans="1:10" s="6" customFormat="1" ht="15">
      <c r="A142" s="40"/>
      <c r="B142" s="61"/>
      <c r="C142" s="61"/>
      <c r="D142" s="13">
        <v>2020</v>
      </c>
      <c r="E142" s="5">
        <f>E93+E105+E99+E111+E127+E133+E139</f>
        <v>6250.42786</v>
      </c>
      <c r="F142" s="5">
        <v>0</v>
      </c>
      <c r="G142" s="5">
        <f>G111+G127</f>
        <v>3034.602</v>
      </c>
      <c r="H142" s="5">
        <f>H93+H99+H105+H111+H127+H133+H139</f>
        <v>2936.20685</v>
      </c>
      <c r="I142" s="5">
        <f>I139</f>
        <v>279.61901</v>
      </c>
      <c r="J142" s="55"/>
    </row>
    <row r="143" spans="1:10" s="6" customFormat="1" ht="15">
      <c r="A143" s="40"/>
      <c r="B143" s="61"/>
      <c r="C143" s="61"/>
      <c r="D143" s="13">
        <v>2021</v>
      </c>
      <c r="E143" s="5">
        <f>E94+E100+E106+E112+E128+E134</f>
        <v>2409.5</v>
      </c>
      <c r="F143" s="5">
        <v>0</v>
      </c>
      <c r="G143" s="5">
        <v>0</v>
      </c>
      <c r="H143" s="5">
        <f>H94+H100+H106+H112+H128+H134</f>
        <v>2409.5</v>
      </c>
      <c r="I143" s="5">
        <v>0</v>
      </c>
      <c r="J143" s="55"/>
    </row>
    <row r="144" spans="1:10" s="6" customFormat="1" ht="15">
      <c r="A144" s="40"/>
      <c r="B144" s="61"/>
      <c r="C144" s="61"/>
      <c r="D144" s="13">
        <v>2022</v>
      </c>
      <c r="E144" s="5">
        <f>E95+E101+E107+E113+E129+E135</f>
        <v>2398.2</v>
      </c>
      <c r="F144" s="5">
        <v>0</v>
      </c>
      <c r="G144" s="5">
        <v>0</v>
      </c>
      <c r="H144" s="5">
        <f>H95+H101+H107+H113+H129+H135</f>
        <v>2398.2</v>
      </c>
      <c r="I144" s="5">
        <v>0</v>
      </c>
      <c r="J144" s="55"/>
    </row>
    <row r="145" spans="1:10" s="6" customFormat="1" ht="15">
      <c r="A145" s="40"/>
      <c r="B145" s="61"/>
      <c r="C145" s="61"/>
      <c r="D145" s="13">
        <v>2023</v>
      </c>
      <c r="E145" s="5">
        <f>E96+E102+E108+E114+E130+E136</f>
        <v>2398.2</v>
      </c>
      <c r="F145" s="5">
        <v>0</v>
      </c>
      <c r="G145" s="5">
        <v>0</v>
      </c>
      <c r="H145" s="5">
        <f>H97+H103+H109+H115+H131+H136</f>
        <v>2398.2</v>
      </c>
      <c r="I145" s="5">
        <v>0</v>
      </c>
      <c r="J145" s="55"/>
    </row>
    <row r="146" spans="1:10" s="6" customFormat="1" ht="15">
      <c r="A146" s="40"/>
      <c r="B146" s="61"/>
      <c r="C146" s="61"/>
      <c r="D146" s="13">
        <v>2024</v>
      </c>
      <c r="E146" s="5">
        <f>E97+E103+E109+E115+E131+E137</f>
        <v>2398.2</v>
      </c>
      <c r="F146" s="5">
        <v>0</v>
      </c>
      <c r="G146" s="5">
        <v>0</v>
      </c>
      <c r="H146" s="5">
        <f>H97+H103+H109+H115+H131+H137</f>
        <v>2398.2</v>
      </c>
      <c r="I146" s="5">
        <v>0</v>
      </c>
      <c r="J146" s="55"/>
    </row>
    <row r="147" spans="1:10" s="6" customFormat="1" ht="14.25" customHeight="1">
      <c r="A147" s="32"/>
      <c r="B147" s="70" t="s">
        <v>87</v>
      </c>
      <c r="C147" s="71"/>
      <c r="D147" s="73"/>
      <c r="E147" s="73"/>
      <c r="F147" s="73"/>
      <c r="G147" s="73"/>
      <c r="H147" s="73"/>
      <c r="I147" s="73"/>
      <c r="J147" s="74"/>
    </row>
    <row r="148" spans="1:10" s="6" customFormat="1" ht="15">
      <c r="A148" s="39">
        <v>1</v>
      </c>
      <c r="B148" s="39" t="s">
        <v>77</v>
      </c>
      <c r="C148" s="17"/>
      <c r="D148" s="13">
        <v>2019</v>
      </c>
      <c r="E148" s="4">
        <f aca="true" t="shared" si="6" ref="E148:E161">G148+H148+I148</f>
        <v>20705.236520000002</v>
      </c>
      <c r="F148" s="4">
        <v>0</v>
      </c>
      <c r="G148" s="4">
        <v>10526.84063</v>
      </c>
      <c r="H148" s="4">
        <v>7442.88023</v>
      </c>
      <c r="I148" s="4">
        <v>2735.51566</v>
      </c>
      <c r="J148" s="48" t="s">
        <v>33</v>
      </c>
    </row>
    <row r="149" spans="1:10" s="6" customFormat="1" ht="15">
      <c r="A149" s="40"/>
      <c r="B149" s="40"/>
      <c r="C149" s="17"/>
      <c r="D149" s="13">
        <v>2020</v>
      </c>
      <c r="E149" s="4">
        <f t="shared" si="6"/>
        <v>11726.69644</v>
      </c>
      <c r="F149" s="4">
        <v>0</v>
      </c>
      <c r="G149" s="4">
        <v>1840.8</v>
      </c>
      <c r="H149" s="4">
        <v>7241.39644</v>
      </c>
      <c r="I149" s="4">
        <v>2644.5</v>
      </c>
      <c r="J149" s="49"/>
    </row>
    <row r="150" spans="1:10" s="6" customFormat="1" ht="15">
      <c r="A150" s="40"/>
      <c r="B150" s="40"/>
      <c r="C150" s="17"/>
      <c r="D150" s="13">
        <v>2021</v>
      </c>
      <c r="E150" s="4">
        <f t="shared" si="6"/>
        <v>9318.3</v>
      </c>
      <c r="F150" s="4">
        <v>0</v>
      </c>
      <c r="G150" s="4">
        <v>0</v>
      </c>
      <c r="H150" s="4">
        <v>6632.1</v>
      </c>
      <c r="I150" s="4">
        <v>2686.2</v>
      </c>
      <c r="J150" s="49"/>
    </row>
    <row r="151" spans="1:10" s="6" customFormat="1" ht="15">
      <c r="A151" s="40"/>
      <c r="B151" s="40"/>
      <c r="C151" s="17"/>
      <c r="D151" s="13">
        <v>2022</v>
      </c>
      <c r="E151" s="4">
        <f t="shared" si="6"/>
        <v>9330.3</v>
      </c>
      <c r="F151" s="4">
        <v>0</v>
      </c>
      <c r="G151" s="4">
        <v>0</v>
      </c>
      <c r="H151" s="4">
        <v>6600.3</v>
      </c>
      <c r="I151" s="4">
        <v>2730</v>
      </c>
      <c r="J151" s="49"/>
    </row>
    <row r="152" spans="1:10" s="6" customFormat="1" ht="15">
      <c r="A152" s="40"/>
      <c r="B152" s="40"/>
      <c r="C152" s="17"/>
      <c r="D152" s="13">
        <v>2023</v>
      </c>
      <c r="E152" s="4">
        <f t="shared" si="6"/>
        <v>9330.3</v>
      </c>
      <c r="F152" s="4">
        <v>0</v>
      </c>
      <c r="G152" s="4">
        <v>0</v>
      </c>
      <c r="H152" s="4">
        <v>6600.3</v>
      </c>
      <c r="I152" s="4">
        <v>2730</v>
      </c>
      <c r="J152" s="49"/>
    </row>
    <row r="153" spans="1:10" s="6" customFormat="1" ht="15">
      <c r="A153" s="40"/>
      <c r="B153" s="40"/>
      <c r="C153" s="17"/>
      <c r="D153" s="13">
        <v>2024</v>
      </c>
      <c r="E153" s="4">
        <f t="shared" si="6"/>
        <v>9330.3</v>
      </c>
      <c r="F153" s="4">
        <v>0</v>
      </c>
      <c r="G153" s="4">
        <v>0</v>
      </c>
      <c r="H153" s="4">
        <v>6600.3</v>
      </c>
      <c r="I153" s="4">
        <v>2730</v>
      </c>
      <c r="J153" s="49"/>
    </row>
    <row r="154" spans="1:10" s="6" customFormat="1" ht="30">
      <c r="A154" s="28" t="s">
        <v>85</v>
      </c>
      <c r="B154" s="16" t="s">
        <v>79</v>
      </c>
      <c r="C154" s="29" t="s">
        <v>80</v>
      </c>
      <c r="D154" s="103">
        <v>2020</v>
      </c>
      <c r="E154" s="4">
        <f t="shared" si="6"/>
        <v>263.1579</v>
      </c>
      <c r="F154" s="4">
        <v>0</v>
      </c>
      <c r="G154" s="4">
        <v>250</v>
      </c>
      <c r="H154" s="4">
        <v>13.1579</v>
      </c>
      <c r="I154" s="4">
        <v>0</v>
      </c>
      <c r="J154" s="29"/>
    </row>
    <row r="155" spans="1:10" s="6" customFormat="1" ht="30">
      <c r="A155" s="28" t="s">
        <v>78</v>
      </c>
      <c r="B155" s="16" t="s">
        <v>81</v>
      </c>
      <c r="C155" s="29" t="s">
        <v>82</v>
      </c>
      <c r="D155" s="103">
        <v>2020</v>
      </c>
      <c r="E155" s="4">
        <f t="shared" si="6"/>
        <v>263.1579</v>
      </c>
      <c r="F155" s="4">
        <v>0</v>
      </c>
      <c r="G155" s="4">
        <v>250</v>
      </c>
      <c r="H155" s="4">
        <v>13.1579</v>
      </c>
      <c r="I155" s="4">
        <v>0</v>
      </c>
      <c r="J155" s="29"/>
    </row>
    <row r="156" spans="1:10" s="6" customFormat="1" ht="14.25" customHeight="1">
      <c r="A156" s="39">
        <v>2</v>
      </c>
      <c r="B156" s="42" t="s">
        <v>65</v>
      </c>
      <c r="C156" s="45"/>
      <c r="D156" s="13">
        <v>2019</v>
      </c>
      <c r="E156" s="104">
        <f>G156+H156+I156</f>
        <v>811.2</v>
      </c>
      <c r="F156" s="104">
        <v>0</v>
      </c>
      <c r="G156" s="105">
        <v>0</v>
      </c>
      <c r="H156" s="104">
        <v>811.2</v>
      </c>
      <c r="I156" s="104">
        <v>0</v>
      </c>
      <c r="J156" s="48" t="s">
        <v>33</v>
      </c>
    </row>
    <row r="157" spans="1:10" s="6" customFormat="1" ht="18" customHeight="1">
      <c r="A157" s="40"/>
      <c r="B157" s="43"/>
      <c r="C157" s="46"/>
      <c r="D157" s="13">
        <v>2020</v>
      </c>
      <c r="E157" s="104">
        <f>G157+H157+I157</f>
        <v>845.2</v>
      </c>
      <c r="F157" s="104">
        <v>0</v>
      </c>
      <c r="G157" s="105">
        <v>0</v>
      </c>
      <c r="H157" s="104">
        <v>845.2</v>
      </c>
      <c r="I157" s="104">
        <v>0</v>
      </c>
      <c r="J157" s="49"/>
    </row>
    <row r="158" spans="1:10" s="6" customFormat="1" ht="18" customHeight="1">
      <c r="A158" s="40"/>
      <c r="B158" s="43"/>
      <c r="C158" s="46"/>
      <c r="D158" s="13">
        <v>2021</v>
      </c>
      <c r="E158" s="104">
        <f>G158+H158+I158</f>
        <v>845.2</v>
      </c>
      <c r="F158" s="104">
        <v>0</v>
      </c>
      <c r="G158" s="105">
        <v>0</v>
      </c>
      <c r="H158" s="104">
        <v>845.2</v>
      </c>
      <c r="I158" s="104">
        <v>0</v>
      </c>
      <c r="J158" s="49"/>
    </row>
    <row r="159" spans="1:10" s="6" customFormat="1" ht="18" customHeight="1">
      <c r="A159" s="40"/>
      <c r="B159" s="43"/>
      <c r="C159" s="46"/>
      <c r="D159" s="13">
        <v>2022</v>
      </c>
      <c r="E159" s="104">
        <f>G159+H159+I159</f>
        <v>845.2</v>
      </c>
      <c r="F159" s="104">
        <v>0</v>
      </c>
      <c r="G159" s="105">
        <v>0</v>
      </c>
      <c r="H159" s="104">
        <v>845.2</v>
      </c>
      <c r="I159" s="104">
        <v>0</v>
      </c>
      <c r="J159" s="49"/>
    </row>
    <row r="160" spans="1:10" s="6" customFormat="1" ht="18" customHeight="1">
      <c r="A160" s="40"/>
      <c r="B160" s="43"/>
      <c r="C160" s="46"/>
      <c r="D160" s="13">
        <v>2023</v>
      </c>
      <c r="E160" s="104">
        <f>G160+H160+I160</f>
        <v>845.2</v>
      </c>
      <c r="F160" s="104">
        <v>0</v>
      </c>
      <c r="G160" s="105">
        <v>0</v>
      </c>
      <c r="H160" s="104">
        <v>845.2</v>
      </c>
      <c r="I160" s="104">
        <v>0</v>
      </c>
      <c r="J160" s="49"/>
    </row>
    <row r="161" spans="1:10" s="6" customFormat="1" ht="18" customHeight="1">
      <c r="A161" s="41"/>
      <c r="B161" s="44"/>
      <c r="C161" s="47"/>
      <c r="D161" s="13">
        <v>2024</v>
      </c>
      <c r="E161" s="104">
        <f t="shared" si="6"/>
        <v>845.2</v>
      </c>
      <c r="F161" s="104">
        <v>0</v>
      </c>
      <c r="G161" s="105">
        <v>0</v>
      </c>
      <c r="H161" s="104">
        <v>845.2</v>
      </c>
      <c r="I161" s="104">
        <v>0</v>
      </c>
      <c r="J161" s="50"/>
    </row>
    <row r="162" spans="1:10" s="6" customFormat="1" ht="13.5" customHeight="1">
      <c r="A162" s="39">
        <v>3</v>
      </c>
      <c r="B162" s="64" t="s">
        <v>36</v>
      </c>
      <c r="C162" s="45"/>
      <c r="D162" s="13">
        <v>2019</v>
      </c>
      <c r="E162" s="4">
        <f aca="true" t="shared" si="7" ref="E162:E168">G162+H162</f>
        <v>165.3</v>
      </c>
      <c r="F162" s="4">
        <v>0</v>
      </c>
      <c r="G162" s="4">
        <v>95</v>
      </c>
      <c r="H162" s="4">
        <v>70.3</v>
      </c>
      <c r="I162" s="4">
        <v>0</v>
      </c>
      <c r="J162" s="48" t="s">
        <v>33</v>
      </c>
    </row>
    <row r="163" spans="1:10" s="6" customFormat="1" ht="15.75" customHeight="1">
      <c r="A163" s="40"/>
      <c r="B163" s="65"/>
      <c r="C163" s="46"/>
      <c r="D163" s="13">
        <v>2020</v>
      </c>
      <c r="E163" s="4">
        <f t="shared" si="7"/>
        <v>160.9</v>
      </c>
      <c r="F163" s="4">
        <v>0</v>
      </c>
      <c r="G163" s="4">
        <v>45.9</v>
      </c>
      <c r="H163" s="4">
        <v>115</v>
      </c>
      <c r="I163" s="4">
        <v>0</v>
      </c>
      <c r="J163" s="49"/>
    </row>
    <row r="164" spans="1:10" s="6" customFormat="1" ht="13.5" customHeight="1">
      <c r="A164" s="40"/>
      <c r="B164" s="65"/>
      <c r="C164" s="46"/>
      <c r="D164" s="13">
        <v>2021</v>
      </c>
      <c r="E164" s="4">
        <f t="shared" si="7"/>
        <v>160.2</v>
      </c>
      <c r="F164" s="4">
        <v>0</v>
      </c>
      <c r="G164" s="4">
        <v>45.9</v>
      </c>
      <c r="H164" s="4">
        <v>114.3</v>
      </c>
      <c r="I164" s="4">
        <v>0</v>
      </c>
      <c r="J164" s="49"/>
    </row>
    <row r="165" spans="1:10" s="6" customFormat="1" ht="13.5" customHeight="1">
      <c r="A165" s="40"/>
      <c r="B165" s="65"/>
      <c r="C165" s="46"/>
      <c r="D165" s="13">
        <v>2022</v>
      </c>
      <c r="E165" s="4">
        <f t="shared" si="7"/>
        <v>159.6</v>
      </c>
      <c r="F165" s="4">
        <v>0</v>
      </c>
      <c r="G165" s="4">
        <v>45.9</v>
      </c>
      <c r="H165" s="4">
        <v>113.7</v>
      </c>
      <c r="I165" s="4">
        <v>0</v>
      </c>
      <c r="J165" s="49"/>
    </row>
    <row r="166" spans="1:10" s="6" customFormat="1" ht="13.5" customHeight="1">
      <c r="A166" s="40"/>
      <c r="B166" s="65"/>
      <c r="C166" s="46"/>
      <c r="D166" s="13">
        <v>2023</v>
      </c>
      <c r="E166" s="4">
        <f t="shared" si="7"/>
        <v>159.6</v>
      </c>
      <c r="F166" s="4">
        <v>0</v>
      </c>
      <c r="G166" s="4">
        <v>45.9</v>
      </c>
      <c r="H166" s="4">
        <v>113.7</v>
      </c>
      <c r="I166" s="4">
        <v>0</v>
      </c>
      <c r="J166" s="49"/>
    </row>
    <row r="167" spans="1:10" s="6" customFormat="1" ht="13.5" customHeight="1">
      <c r="A167" s="40"/>
      <c r="B167" s="65"/>
      <c r="C167" s="46"/>
      <c r="D167" s="13">
        <v>2024</v>
      </c>
      <c r="E167" s="4">
        <f t="shared" si="7"/>
        <v>159.6</v>
      </c>
      <c r="F167" s="4">
        <v>0</v>
      </c>
      <c r="G167" s="4">
        <v>45.9</v>
      </c>
      <c r="H167" s="4">
        <v>113.7</v>
      </c>
      <c r="I167" s="4">
        <v>0</v>
      </c>
      <c r="J167" s="49"/>
    </row>
    <row r="168" spans="1:10" s="6" customFormat="1" ht="15.75" customHeight="1">
      <c r="A168" s="39">
        <v>4</v>
      </c>
      <c r="B168" s="51" t="s">
        <v>41</v>
      </c>
      <c r="C168" s="45"/>
      <c r="D168" s="13">
        <v>2019</v>
      </c>
      <c r="E168" s="4">
        <f t="shared" si="7"/>
        <v>123.5</v>
      </c>
      <c r="F168" s="4">
        <v>0</v>
      </c>
      <c r="G168" s="4">
        <v>0</v>
      </c>
      <c r="H168" s="4">
        <v>123.5</v>
      </c>
      <c r="I168" s="4">
        <v>0</v>
      </c>
      <c r="J168" s="48" t="s">
        <v>33</v>
      </c>
    </row>
    <row r="169" spans="1:10" s="6" customFormat="1" ht="15.75" customHeight="1">
      <c r="A169" s="40"/>
      <c r="B169" s="52"/>
      <c r="C169" s="46"/>
      <c r="D169" s="13">
        <v>2020</v>
      </c>
      <c r="E169" s="4">
        <f aca="true" t="shared" si="8" ref="E169:E185">H169</f>
        <v>194.447</v>
      </c>
      <c r="F169" s="4">
        <v>0</v>
      </c>
      <c r="G169" s="4">
        <v>0</v>
      </c>
      <c r="H169" s="4">
        <v>194.447</v>
      </c>
      <c r="I169" s="4">
        <v>0</v>
      </c>
      <c r="J169" s="49"/>
    </row>
    <row r="170" spans="1:10" s="6" customFormat="1" ht="17.25" customHeight="1">
      <c r="A170" s="40"/>
      <c r="B170" s="52"/>
      <c r="C170" s="46"/>
      <c r="D170" s="13">
        <v>2021</v>
      </c>
      <c r="E170" s="4">
        <f t="shared" si="8"/>
        <v>98</v>
      </c>
      <c r="F170" s="4">
        <v>0</v>
      </c>
      <c r="G170" s="4">
        <v>0</v>
      </c>
      <c r="H170" s="4">
        <v>98</v>
      </c>
      <c r="I170" s="4">
        <v>0</v>
      </c>
      <c r="J170" s="49"/>
    </row>
    <row r="171" spans="1:10" s="6" customFormat="1" ht="17.25" customHeight="1">
      <c r="A171" s="40"/>
      <c r="B171" s="52"/>
      <c r="C171" s="46"/>
      <c r="D171" s="13">
        <v>2022</v>
      </c>
      <c r="E171" s="4">
        <f t="shared" si="8"/>
        <v>97.6</v>
      </c>
      <c r="F171" s="4">
        <v>0</v>
      </c>
      <c r="G171" s="4">
        <v>0</v>
      </c>
      <c r="H171" s="4">
        <v>97.6</v>
      </c>
      <c r="I171" s="4">
        <v>0</v>
      </c>
      <c r="J171" s="49"/>
    </row>
    <row r="172" spans="1:10" s="6" customFormat="1" ht="17.25" customHeight="1">
      <c r="A172" s="40"/>
      <c r="B172" s="52"/>
      <c r="C172" s="46"/>
      <c r="D172" s="13">
        <v>2023</v>
      </c>
      <c r="E172" s="4">
        <f t="shared" si="8"/>
        <v>97.6</v>
      </c>
      <c r="F172" s="4">
        <v>0</v>
      </c>
      <c r="G172" s="4">
        <v>0</v>
      </c>
      <c r="H172" s="4">
        <v>97.6</v>
      </c>
      <c r="I172" s="4">
        <v>0</v>
      </c>
      <c r="J172" s="49"/>
    </row>
    <row r="173" spans="1:10" s="6" customFormat="1" ht="17.25" customHeight="1">
      <c r="A173" s="40"/>
      <c r="B173" s="52"/>
      <c r="C173" s="46"/>
      <c r="D173" s="13">
        <v>2024</v>
      </c>
      <c r="E173" s="4">
        <f t="shared" si="8"/>
        <v>97.6</v>
      </c>
      <c r="F173" s="4">
        <v>0</v>
      </c>
      <c r="G173" s="4">
        <v>0</v>
      </c>
      <c r="H173" s="4">
        <v>97.6</v>
      </c>
      <c r="I173" s="4">
        <v>0</v>
      </c>
      <c r="J173" s="49"/>
    </row>
    <row r="174" spans="1:10" s="6" customFormat="1" ht="15.75" customHeight="1">
      <c r="A174" s="39">
        <v>5</v>
      </c>
      <c r="B174" s="51" t="s">
        <v>42</v>
      </c>
      <c r="C174" s="45"/>
      <c r="D174" s="13">
        <v>2019</v>
      </c>
      <c r="E174" s="4">
        <f t="shared" si="8"/>
        <v>164</v>
      </c>
      <c r="F174" s="4">
        <v>0</v>
      </c>
      <c r="G174" s="4">
        <v>0</v>
      </c>
      <c r="H174" s="4">
        <v>164</v>
      </c>
      <c r="I174" s="4">
        <v>0</v>
      </c>
      <c r="J174" s="48" t="s">
        <v>33</v>
      </c>
    </row>
    <row r="175" spans="1:10" s="6" customFormat="1" ht="14.25" customHeight="1">
      <c r="A175" s="40"/>
      <c r="B175" s="52"/>
      <c r="C175" s="46"/>
      <c r="D175" s="13">
        <v>2020</v>
      </c>
      <c r="E175" s="4">
        <f t="shared" si="8"/>
        <v>158.4</v>
      </c>
      <c r="F175" s="4">
        <v>0</v>
      </c>
      <c r="G175" s="4">
        <v>0</v>
      </c>
      <c r="H175" s="4">
        <v>158.4</v>
      </c>
      <c r="I175" s="4">
        <v>0</v>
      </c>
      <c r="J175" s="49"/>
    </row>
    <row r="176" spans="1:10" s="6" customFormat="1" ht="15.75" customHeight="1">
      <c r="A176" s="40"/>
      <c r="B176" s="52"/>
      <c r="C176" s="46"/>
      <c r="D176" s="13">
        <v>2021</v>
      </c>
      <c r="E176" s="4">
        <f t="shared" si="8"/>
        <v>157.5</v>
      </c>
      <c r="F176" s="4">
        <v>0</v>
      </c>
      <c r="G176" s="4">
        <v>0</v>
      </c>
      <c r="H176" s="4">
        <v>157.5</v>
      </c>
      <c r="I176" s="4">
        <v>0</v>
      </c>
      <c r="J176" s="49"/>
    </row>
    <row r="177" spans="1:10" s="6" customFormat="1" ht="15.75" customHeight="1">
      <c r="A177" s="40"/>
      <c r="B177" s="52"/>
      <c r="C177" s="46"/>
      <c r="D177" s="13">
        <v>2022</v>
      </c>
      <c r="E177" s="4">
        <f t="shared" si="8"/>
        <v>156.7</v>
      </c>
      <c r="F177" s="4">
        <v>0</v>
      </c>
      <c r="G177" s="4">
        <v>0</v>
      </c>
      <c r="H177" s="4">
        <v>156.7</v>
      </c>
      <c r="I177" s="4">
        <v>0</v>
      </c>
      <c r="J177" s="49"/>
    </row>
    <row r="178" spans="1:10" s="6" customFormat="1" ht="15.75" customHeight="1">
      <c r="A178" s="40"/>
      <c r="B178" s="52"/>
      <c r="C178" s="46"/>
      <c r="D178" s="13">
        <v>2023</v>
      </c>
      <c r="E178" s="4">
        <f t="shared" si="8"/>
        <v>156.7</v>
      </c>
      <c r="F178" s="4">
        <v>0</v>
      </c>
      <c r="G178" s="4">
        <v>0</v>
      </c>
      <c r="H178" s="4">
        <v>156.7</v>
      </c>
      <c r="I178" s="4">
        <v>0</v>
      </c>
      <c r="J178" s="49"/>
    </row>
    <row r="179" spans="1:10" s="6" customFormat="1" ht="15.75" customHeight="1">
      <c r="A179" s="40"/>
      <c r="B179" s="52"/>
      <c r="C179" s="46"/>
      <c r="D179" s="13">
        <v>2024</v>
      </c>
      <c r="E179" s="4">
        <f t="shared" si="8"/>
        <v>156.7</v>
      </c>
      <c r="F179" s="4">
        <v>0</v>
      </c>
      <c r="G179" s="4">
        <v>0</v>
      </c>
      <c r="H179" s="4">
        <v>156.7</v>
      </c>
      <c r="I179" s="4">
        <v>0</v>
      </c>
      <c r="J179" s="49"/>
    </row>
    <row r="180" spans="1:10" s="6" customFormat="1" ht="13.5" customHeight="1">
      <c r="A180" s="39">
        <v>6</v>
      </c>
      <c r="B180" s="51" t="s">
        <v>46</v>
      </c>
      <c r="C180" s="45"/>
      <c r="D180" s="13">
        <v>2019</v>
      </c>
      <c r="E180" s="4">
        <f t="shared" si="8"/>
        <v>2.1</v>
      </c>
      <c r="F180" s="4">
        <v>0</v>
      </c>
      <c r="G180" s="4">
        <v>0</v>
      </c>
      <c r="H180" s="4">
        <v>2.1</v>
      </c>
      <c r="I180" s="4">
        <v>0</v>
      </c>
      <c r="J180" s="48" t="s">
        <v>33</v>
      </c>
    </row>
    <row r="181" spans="1:10" s="6" customFormat="1" ht="15" customHeight="1">
      <c r="A181" s="40"/>
      <c r="B181" s="52"/>
      <c r="C181" s="46"/>
      <c r="D181" s="13">
        <v>2020</v>
      </c>
      <c r="E181" s="4">
        <f t="shared" si="8"/>
        <v>2.2</v>
      </c>
      <c r="F181" s="4">
        <v>0</v>
      </c>
      <c r="G181" s="4">
        <v>0</v>
      </c>
      <c r="H181" s="4">
        <v>2.2</v>
      </c>
      <c r="I181" s="4">
        <v>0</v>
      </c>
      <c r="J181" s="49"/>
    </row>
    <row r="182" spans="1:10" s="6" customFormat="1" ht="15.75" customHeight="1">
      <c r="A182" s="40"/>
      <c r="B182" s="52"/>
      <c r="C182" s="46"/>
      <c r="D182" s="13">
        <v>2021</v>
      </c>
      <c r="E182" s="4">
        <f t="shared" si="8"/>
        <v>2.2</v>
      </c>
      <c r="F182" s="4">
        <v>0</v>
      </c>
      <c r="G182" s="4">
        <v>0</v>
      </c>
      <c r="H182" s="4">
        <v>2.2</v>
      </c>
      <c r="I182" s="4">
        <v>0</v>
      </c>
      <c r="J182" s="49"/>
    </row>
    <row r="183" spans="1:10" s="6" customFormat="1" ht="15.75" customHeight="1">
      <c r="A183" s="40"/>
      <c r="B183" s="52"/>
      <c r="C183" s="46"/>
      <c r="D183" s="13">
        <v>2022</v>
      </c>
      <c r="E183" s="4">
        <f t="shared" si="8"/>
        <v>2.2</v>
      </c>
      <c r="F183" s="4">
        <v>0</v>
      </c>
      <c r="G183" s="4">
        <v>0</v>
      </c>
      <c r="H183" s="4">
        <v>2.2</v>
      </c>
      <c r="I183" s="4">
        <v>0</v>
      </c>
      <c r="J183" s="49"/>
    </row>
    <row r="184" spans="1:10" s="6" customFormat="1" ht="15.75" customHeight="1">
      <c r="A184" s="40"/>
      <c r="B184" s="52"/>
      <c r="C184" s="46"/>
      <c r="D184" s="13">
        <v>2023</v>
      </c>
      <c r="E184" s="4">
        <f t="shared" si="8"/>
        <v>2.2</v>
      </c>
      <c r="F184" s="4">
        <v>0</v>
      </c>
      <c r="G184" s="4">
        <v>0</v>
      </c>
      <c r="H184" s="4">
        <v>2.2</v>
      </c>
      <c r="I184" s="4">
        <v>0</v>
      </c>
      <c r="J184" s="49"/>
    </row>
    <row r="185" spans="1:10" s="6" customFormat="1" ht="15.75" customHeight="1">
      <c r="A185" s="40"/>
      <c r="B185" s="52"/>
      <c r="C185" s="46"/>
      <c r="D185" s="13">
        <v>2024</v>
      </c>
      <c r="E185" s="4">
        <f t="shared" si="8"/>
        <v>2.2</v>
      </c>
      <c r="F185" s="4">
        <v>0</v>
      </c>
      <c r="G185" s="4">
        <v>0</v>
      </c>
      <c r="H185" s="4">
        <v>2.2</v>
      </c>
      <c r="I185" s="4">
        <v>0</v>
      </c>
      <c r="J185" s="49"/>
    </row>
    <row r="186" spans="1:10" s="6" customFormat="1" ht="30.75" customHeight="1">
      <c r="A186" s="32"/>
      <c r="B186" s="15" t="s">
        <v>21</v>
      </c>
      <c r="C186" s="17"/>
      <c r="D186" s="13"/>
      <c r="E186" s="18">
        <f>E187+E188+E189+E190+E191+E192</f>
        <v>77415.37996000002</v>
      </c>
      <c r="F186" s="18">
        <f>SUM(F161:F185)</f>
        <v>0</v>
      </c>
      <c r="G186" s="18">
        <f>G187+G188+G189+G190+G191+G192</f>
        <v>12692.14063</v>
      </c>
      <c r="H186" s="18">
        <f>H187+H188+H189+H190+H191+H192</f>
        <v>48467.023669999995</v>
      </c>
      <c r="I186" s="18">
        <f>I187+I188+I189+I190+I191+I192</f>
        <v>16256.21566</v>
      </c>
      <c r="J186" s="66"/>
    </row>
    <row r="187" spans="1:10" s="6" customFormat="1" ht="15">
      <c r="A187" s="58"/>
      <c r="B187" s="62" t="s">
        <v>54</v>
      </c>
      <c r="C187" s="60"/>
      <c r="D187" s="13">
        <v>2019</v>
      </c>
      <c r="E187" s="5">
        <f>E148+E162+E168+E174+E180+E156</f>
        <v>21971.33652</v>
      </c>
      <c r="F187" s="5">
        <v>0</v>
      </c>
      <c r="G187" s="5">
        <f>G148+G162+G168</f>
        <v>10621.84063</v>
      </c>
      <c r="H187" s="5">
        <f aca="true" t="shared" si="9" ref="H187:H192">H148+H156+H162+H168+H174+H180</f>
        <v>8613.98023</v>
      </c>
      <c r="I187" s="5">
        <f>I148</f>
        <v>2735.51566</v>
      </c>
      <c r="J187" s="55"/>
    </row>
    <row r="188" spans="1:10" s="6" customFormat="1" ht="15">
      <c r="A188" s="40"/>
      <c r="B188" s="61"/>
      <c r="C188" s="61"/>
      <c r="D188" s="13">
        <v>2020</v>
      </c>
      <c r="E188" s="5">
        <f>E149+E157+E163+E169+E175+E181</f>
        <v>13087.84344</v>
      </c>
      <c r="F188" s="5">
        <v>0</v>
      </c>
      <c r="G188" s="5">
        <f>G149+G157+G163+G169+G175+G181</f>
        <v>1886.7</v>
      </c>
      <c r="H188" s="5">
        <f>H149+H157+H163+H169+H175+H181</f>
        <v>8556.643440000002</v>
      </c>
      <c r="I188" s="5">
        <f>I149</f>
        <v>2644.5</v>
      </c>
      <c r="J188" s="55"/>
    </row>
    <row r="189" spans="1:10" s="6" customFormat="1" ht="15">
      <c r="A189" s="40"/>
      <c r="B189" s="61"/>
      <c r="C189" s="61"/>
      <c r="D189" s="13">
        <v>2021</v>
      </c>
      <c r="E189" s="5">
        <f>E150+E158+E164+E170+E176+E182</f>
        <v>10581.400000000001</v>
      </c>
      <c r="F189" s="5">
        <v>0</v>
      </c>
      <c r="G189" s="5">
        <f>G150+G158+G164+G170+G176+G182</f>
        <v>45.9</v>
      </c>
      <c r="H189" s="5">
        <f t="shared" si="9"/>
        <v>7849.3</v>
      </c>
      <c r="I189" s="5">
        <f>I150</f>
        <v>2686.2</v>
      </c>
      <c r="J189" s="55"/>
    </row>
    <row r="190" spans="1:10" s="6" customFormat="1" ht="15">
      <c r="A190" s="40"/>
      <c r="B190" s="61"/>
      <c r="C190" s="61"/>
      <c r="D190" s="13">
        <v>2022</v>
      </c>
      <c r="E190" s="5">
        <f>E151+E159+E165+E171+E177+E183</f>
        <v>10591.600000000002</v>
      </c>
      <c r="F190" s="5">
        <v>0</v>
      </c>
      <c r="G190" s="5">
        <f>G151+G159+G165+G171+G177+G183</f>
        <v>45.9</v>
      </c>
      <c r="H190" s="5">
        <f t="shared" si="9"/>
        <v>7815.7</v>
      </c>
      <c r="I190" s="5">
        <f>I153</f>
        <v>2730</v>
      </c>
      <c r="J190" s="55"/>
    </row>
    <row r="191" spans="1:10" s="6" customFormat="1" ht="15">
      <c r="A191" s="40"/>
      <c r="B191" s="61"/>
      <c r="C191" s="61"/>
      <c r="D191" s="13">
        <v>2023</v>
      </c>
      <c r="E191" s="5">
        <f>E152+E160+E166+E172+E178+E184</f>
        <v>10591.600000000002</v>
      </c>
      <c r="F191" s="5">
        <v>0</v>
      </c>
      <c r="G191" s="5">
        <f>G152+G160+G166+G172+G178+G184</f>
        <v>45.9</v>
      </c>
      <c r="H191" s="5">
        <f t="shared" si="9"/>
        <v>7815.7</v>
      </c>
      <c r="I191" s="5">
        <f>I153</f>
        <v>2730</v>
      </c>
      <c r="J191" s="55"/>
    </row>
    <row r="192" spans="1:10" s="6" customFormat="1" ht="15">
      <c r="A192" s="40"/>
      <c r="B192" s="61"/>
      <c r="C192" s="61"/>
      <c r="D192" s="13">
        <v>2024</v>
      </c>
      <c r="E192" s="5">
        <f>E153+E161+E167+E173+E179+E185</f>
        <v>10591.600000000002</v>
      </c>
      <c r="F192" s="5">
        <v>0</v>
      </c>
      <c r="G192" s="5">
        <f>G153+G161+G167+G173+G179+G185</f>
        <v>45.9</v>
      </c>
      <c r="H192" s="5">
        <f t="shared" si="9"/>
        <v>7815.7</v>
      </c>
      <c r="I192" s="5">
        <f>I153</f>
        <v>2730</v>
      </c>
      <c r="J192" s="55"/>
    </row>
    <row r="193" spans="1:10" s="6" customFormat="1" ht="19.5" customHeight="1">
      <c r="A193" s="32"/>
      <c r="B193" s="70" t="s">
        <v>19</v>
      </c>
      <c r="C193" s="71"/>
      <c r="D193" s="73"/>
      <c r="E193" s="73"/>
      <c r="F193" s="73"/>
      <c r="G193" s="73"/>
      <c r="H193" s="73"/>
      <c r="I193" s="73"/>
      <c r="J193" s="74"/>
    </row>
    <row r="194" spans="1:10" s="6" customFormat="1" ht="15">
      <c r="A194" s="39">
        <v>1</v>
      </c>
      <c r="B194" s="51" t="s">
        <v>27</v>
      </c>
      <c r="C194" s="45"/>
      <c r="D194" s="13">
        <v>2019</v>
      </c>
      <c r="E194" s="4">
        <f aca="true" t="shared" si="10" ref="E194:E199">H194</f>
        <v>41.7</v>
      </c>
      <c r="F194" s="4">
        <v>0</v>
      </c>
      <c r="G194" s="4">
        <v>0</v>
      </c>
      <c r="H194" s="4">
        <v>41.7</v>
      </c>
      <c r="I194" s="4">
        <v>0</v>
      </c>
      <c r="J194" s="48" t="s">
        <v>33</v>
      </c>
    </row>
    <row r="195" spans="1:10" s="6" customFormat="1" ht="15">
      <c r="A195" s="40"/>
      <c r="B195" s="52"/>
      <c r="C195" s="46"/>
      <c r="D195" s="13">
        <v>2020</v>
      </c>
      <c r="E195" s="4">
        <f t="shared" si="10"/>
        <v>62.5</v>
      </c>
      <c r="F195" s="4">
        <v>0</v>
      </c>
      <c r="G195" s="4">
        <v>0</v>
      </c>
      <c r="H195" s="4">
        <v>62.5</v>
      </c>
      <c r="I195" s="4">
        <v>0</v>
      </c>
      <c r="J195" s="49"/>
    </row>
    <row r="196" spans="1:10" s="6" customFormat="1" ht="15">
      <c r="A196" s="40"/>
      <c r="B196" s="52"/>
      <c r="C196" s="46"/>
      <c r="D196" s="13">
        <v>2021</v>
      </c>
      <c r="E196" s="4">
        <f t="shared" si="10"/>
        <v>62.2</v>
      </c>
      <c r="F196" s="4">
        <v>0</v>
      </c>
      <c r="G196" s="4">
        <v>0</v>
      </c>
      <c r="H196" s="4">
        <v>62.2</v>
      </c>
      <c r="I196" s="4">
        <v>0</v>
      </c>
      <c r="J196" s="49"/>
    </row>
    <row r="197" spans="1:10" s="6" customFormat="1" ht="15">
      <c r="A197" s="40"/>
      <c r="B197" s="52"/>
      <c r="C197" s="46"/>
      <c r="D197" s="13">
        <v>2022</v>
      </c>
      <c r="E197" s="4">
        <f t="shared" si="10"/>
        <v>61.8</v>
      </c>
      <c r="F197" s="4">
        <v>0</v>
      </c>
      <c r="G197" s="4">
        <v>0</v>
      </c>
      <c r="H197" s="4">
        <v>61.8</v>
      </c>
      <c r="I197" s="4">
        <v>0</v>
      </c>
      <c r="J197" s="49"/>
    </row>
    <row r="198" spans="1:10" s="6" customFormat="1" ht="15">
      <c r="A198" s="40"/>
      <c r="B198" s="52"/>
      <c r="C198" s="46"/>
      <c r="D198" s="13">
        <v>2023</v>
      </c>
      <c r="E198" s="4">
        <f t="shared" si="10"/>
        <v>61.8</v>
      </c>
      <c r="F198" s="4">
        <v>0</v>
      </c>
      <c r="G198" s="4">
        <v>0</v>
      </c>
      <c r="H198" s="4">
        <v>61.8</v>
      </c>
      <c r="I198" s="4">
        <v>0</v>
      </c>
      <c r="J198" s="49"/>
    </row>
    <row r="199" spans="1:10" s="6" customFormat="1" ht="15">
      <c r="A199" s="40"/>
      <c r="B199" s="52"/>
      <c r="C199" s="46"/>
      <c r="D199" s="13">
        <v>2024</v>
      </c>
      <c r="E199" s="4">
        <f t="shared" si="10"/>
        <v>61.8</v>
      </c>
      <c r="F199" s="4">
        <v>0</v>
      </c>
      <c r="G199" s="4">
        <v>0</v>
      </c>
      <c r="H199" s="4">
        <v>61.8</v>
      </c>
      <c r="I199" s="4">
        <v>0</v>
      </c>
      <c r="J199" s="49"/>
    </row>
    <row r="200" spans="1:10" s="6" customFormat="1" ht="37.5" customHeight="1">
      <c r="A200" s="39">
        <v>2</v>
      </c>
      <c r="B200" s="51" t="s">
        <v>28</v>
      </c>
      <c r="C200" s="25" t="s">
        <v>17</v>
      </c>
      <c r="D200" s="13">
        <v>2019</v>
      </c>
      <c r="E200" s="4">
        <f>H200+I200+F200</f>
        <v>1246.8837700000001</v>
      </c>
      <c r="F200" s="4">
        <v>20.267</v>
      </c>
      <c r="G200" s="4">
        <v>0</v>
      </c>
      <c r="H200" s="4">
        <v>1060.93046</v>
      </c>
      <c r="I200" s="4">
        <v>165.68631</v>
      </c>
      <c r="J200" s="48" t="s">
        <v>33</v>
      </c>
    </row>
    <row r="201" spans="1:10" s="6" customFormat="1" ht="35.25" customHeight="1">
      <c r="A201" s="40"/>
      <c r="B201" s="63"/>
      <c r="C201" s="25" t="s">
        <v>17</v>
      </c>
      <c r="D201" s="13">
        <v>2020</v>
      </c>
      <c r="E201" s="4">
        <f aca="true" t="shared" si="11" ref="E201:E211">H201+I201</f>
        <v>1152.9</v>
      </c>
      <c r="F201" s="4">
        <v>0</v>
      </c>
      <c r="G201" s="4">
        <v>0</v>
      </c>
      <c r="H201" s="4">
        <v>1152.9</v>
      </c>
      <c r="I201" s="4">
        <v>0</v>
      </c>
      <c r="J201" s="49"/>
    </row>
    <row r="202" spans="1:13" s="6" customFormat="1" ht="38.25" customHeight="1">
      <c r="A202" s="40"/>
      <c r="B202" s="63"/>
      <c r="C202" s="25" t="s">
        <v>17</v>
      </c>
      <c r="D202" s="13">
        <v>2021</v>
      </c>
      <c r="E202" s="4">
        <f t="shared" si="11"/>
        <v>1146</v>
      </c>
      <c r="F202" s="4">
        <v>0</v>
      </c>
      <c r="G202" s="4">
        <v>0</v>
      </c>
      <c r="H202" s="4">
        <v>1146</v>
      </c>
      <c r="I202" s="4">
        <v>0</v>
      </c>
      <c r="J202" s="49"/>
      <c r="M202" s="30"/>
    </row>
    <row r="203" spans="1:10" s="6" customFormat="1" ht="38.25" customHeight="1">
      <c r="A203" s="40"/>
      <c r="B203" s="63"/>
      <c r="C203" s="25" t="s">
        <v>17</v>
      </c>
      <c r="D203" s="13">
        <v>2022</v>
      </c>
      <c r="E203" s="4">
        <f t="shared" si="11"/>
        <v>1140.4</v>
      </c>
      <c r="F203" s="4">
        <v>0</v>
      </c>
      <c r="G203" s="4">
        <v>0</v>
      </c>
      <c r="H203" s="4">
        <v>1140.4</v>
      </c>
      <c r="I203" s="4">
        <v>0</v>
      </c>
      <c r="J203" s="49"/>
    </row>
    <row r="204" spans="1:13" s="6" customFormat="1" ht="38.25" customHeight="1">
      <c r="A204" s="40"/>
      <c r="B204" s="63"/>
      <c r="C204" s="25" t="s">
        <v>17</v>
      </c>
      <c r="D204" s="13">
        <v>2023</v>
      </c>
      <c r="E204" s="4">
        <f t="shared" si="11"/>
        <v>1140.4</v>
      </c>
      <c r="F204" s="4">
        <v>0</v>
      </c>
      <c r="G204" s="4">
        <v>0</v>
      </c>
      <c r="H204" s="4">
        <v>1140.4</v>
      </c>
      <c r="I204" s="4">
        <v>0</v>
      </c>
      <c r="J204" s="49"/>
      <c r="M204" s="30"/>
    </row>
    <row r="205" spans="1:13" s="6" customFormat="1" ht="38.25" customHeight="1">
      <c r="A205" s="40"/>
      <c r="B205" s="63"/>
      <c r="C205" s="25" t="s">
        <v>17</v>
      </c>
      <c r="D205" s="13">
        <v>2024</v>
      </c>
      <c r="E205" s="4">
        <f t="shared" si="11"/>
        <v>1140.4</v>
      </c>
      <c r="F205" s="4">
        <v>0</v>
      </c>
      <c r="G205" s="4">
        <v>0</v>
      </c>
      <c r="H205" s="4">
        <v>1140.4</v>
      </c>
      <c r="I205" s="4">
        <v>0</v>
      </c>
      <c r="J205" s="49"/>
      <c r="M205" s="30"/>
    </row>
    <row r="206" spans="1:10" s="6" customFormat="1" ht="17.25" customHeight="1">
      <c r="A206" s="40"/>
      <c r="B206" s="63"/>
      <c r="C206" s="17" t="s">
        <v>18</v>
      </c>
      <c r="D206" s="13">
        <v>2019</v>
      </c>
      <c r="E206" s="4">
        <f>H206+I206+F206</f>
        <v>6479.11745</v>
      </c>
      <c r="F206" s="4">
        <v>50.807</v>
      </c>
      <c r="G206" s="4">
        <v>0</v>
      </c>
      <c r="H206" s="4">
        <v>5238.09411</v>
      </c>
      <c r="I206" s="4">
        <v>1190.21634</v>
      </c>
      <c r="J206" s="49"/>
    </row>
    <row r="207" spans="1:10" s="6" customFormat="1" ht="16.5" customHeight="1">
      <c r="A207" s="40"/>
      <c r="B207" s="63"/>
      <c r="C207" s="17" t="s">
        <v>18</v>
      </c>
      <c r="D207" s="13">
        <v>2020</v>
      </c>
      <c r="E207" s="4">
        <f t="shared" si="11"/>
        <v>6033.17089</v>
      </c>
      <c r="F207" s="4">
        <v>0</v>
      </c>
      <c r="G207" s="4">
        <v>0</v>
      </c>
      <c r="H207" s="4">
        <v>6033.17089</v>
      </c>
      <c r="I207" s="4">
        <v>0</v>
      </c>
      <c r="J207" s="49"/>
    </row>
    <row r="208" spans="1:10" s="6" customFormat="1" ht="15" customHeight="1">
      <c r="A208" s="40"/>
      <c r="B208" s="63"/>
      <c r="C208" s="17" t="s">
        <v>18</v>
      </c>
      <c r="D208" s="13">
        <v>2021</v>
      </c>
      <c r="E208" s="4">
        <f t="shared" si="11"/>
        <v>5897.8</v>
      </c>
      <c r="F208" s="4">
        <v>0</v>
      </c>
      <c r="G208" s="4">
        <v>0</v>
      </c>
      <c r="H208" s="4">
        <v>5897.8</v>
      </c>
      <c r="I208" s="4">
        <v>0</v>
      </c>
      <c r="J208" s="49"/>
    </row>
    <row r="209" spans="1:10" s="6" customFormat="1" ht="15" customHeight="1">
      <c r="A209" s="40"/>
      <c r="B209" s="63"/>
      <c r="C209" s="17" t="s">
        <v>18</v>
      </c>
      <c r="D209" s="13">
        <v>2022</v>
      </c>
      <c r="E209" s="4">
        <f t="shared" si="11"/>
        <v>5869</v>
      </c>
      <c r="F209" s="4">
        <v>0</v>
      </c>
      <c r="G209" s="4">
        <v>0</v>
      </c>
      <c r="H209" s="4">
        <v>5869</v>
      </c>
      <c r="I209" s="4">
        <v>0</v>
      </c>
      <c r="J209" s="49"/>
    </row>
    <row r="210" spans="1:10" s="6" customFormat="1" ht="15" customHeight="1">
      <c r="A210" s="40"/>
      <c r="B210" s="63"/>
      <c r="C210" s="17" t="s">
        <v>18</v>
      </c>
      <c r="D210" s="13">
        <v>2023</v>
      </c>
      <c r="E210" s="4">
        <f t="shared" si="11"/>
        <v>5869</v>
      </c>
      <c r="F210" s="4">
        <v>0</v>
      </c>
      <c r="G210" s="4">
        <v>0</v>
      </c>
      <c r="H210" s="4">
        <v>5869</v>
      </c>
      <c r="I210" s="4">
        <v>0</v>
      </c>
      <c r="J210" s="49"/>
    </row>
    <row r="211" spans="1:10" s="6" customFormat="1" ht="15" customHeight="1">
      <c r="A211" s="40"/>
      <c r="B211" s="63"/>
      <c r="C211" s="17" t="s">
        <v>18</v>
      </c>
      <c r="D211" s="13">
        <v>2024</v>
      </c>
      <c r="E211" s="4">
        <f t="shared" si="11"/>
        <v>5869</v>
      </c>
      <c r="F211" s="4">
        <v>0</v>
      </c>
      <c r="G211" s="4">
        <v>0</v>
      </c>
      <c r="H211" s="4">
        <v>5869</v>
      </c>
      <c r="I211" s="4">
        <v>0</v>
      </c>
      <c r="J211" s="49"/>
    </row>
    <row r="212" spans="1:10" s="6" customFormat="1" ht="15" customHeight="1">
      <c r="A212" s="39">
        <v>3</v>
      </c>
      <c r="B212" s="51" t="s">
        <v>14</v>
      </c>
      <c r="C212" s="45"/>
      <c r="D212" s="13">
        <v>2019</v>
      </c>
      <c r="E212" s="4">
        <f aca="true" t="shared" si="12" ref="E212:E223">H212</f>
        <v>18.8</v>
      </c>
      <c r="F212" s="4">
        <v>0</v>
      </c>
      <c r="G212" s="4">
        <v>0</v>
      </c>
      <c r="H212" s="4">
        <v>18.8</v>
      </c>
      <c r="I212" s="4">
        <v>0</v>
      </c>
      <c r="J212" s="48" t="s">
        <v>33</v>
      </c>
    </row>
    <row r="213" spans="1:10" s="6" customFormat="1" ht="14.25" customHeight="1">
      <c r="A213" s="40"/>
      <c r="B213" s="52"/>
      <c r="C213" s="46"/>
      <c r="D213" s="13">
        <v>2020</v>
      </c>
      <c r="E213" s="4">
        <f t="shared" si="12"/>
        <v>19.6</v>
      </c>
      <c r="F213" s="4">
        <v>0</v>
      </c>
      <c r="G213" s="4">
        <v>0</v>
      </c>
      <c r="H213" s="4">
        <v>19.6</v>
      </c>
      <c r="I213" s="4">
        <v>0</v>
      </c>
      <c r="J213" s="49"/>
    </row>
    <row r="214" spans="1:10" s="6" customFormat="1" ht="14.25" customHeight="1">
      <c r="A214" s="40"/>
      <c r="B214" s="52"/>
      <c r="C214" s="46"/>
      <c r="D214" s="13">
        <v>2021</v>
      </c>
      <c r="E214" s="4">
        <f t="shared" si="12"/>
        <v>19.6</v>
      </c>
      <c r="F214" s="4">
        <v>0</v>
      </c>
      <c r="G214" s="4">
        <v>0</v>
      </c>
      <c r="H214" s="4">
        <v>19.6</v>
      </c>
      <c r="I214" s="4">
        <v>0</v>
      </c>
      <c r="J214" s="49"/>
    </row>
    <row r="215" spans="1:10" s="6" customFormat="1" ht="14.25" customHeight="1">
      <c r="A215" s="40"/>
      <c r="B215" s="52"/>
      <c r="C215" s="46"/>
      <c r="D215" s="13">
        <v>2022</v>
      </c>
      <c r="E215" s="4">
        <f t="shared" si="12"/>
        <v>19.6</v>
      </c>
      <c r="F215" s="4">
        <v>0</v>
      </c>
      <c r="G215" s="4">
        <v>0</v>
      </c>
      <c r="H215" s="4">
        <v>19.6</v>
      </c>
      <c r="I215" s="4">
        <v>0</v>
      </c>
      <c r="J215" s="49"/>
    </row>
    <row r="216" spans="1:10" s="6" customFormat="1" ht="14.25" customHeight="1">
      <c r="A216" s="40"/>
      <c r="B216" s="52"/>
      <c r="C216" s="46"/>
      <c r="D216" s="13">
        <v>2023</v>
      </c>
      <c r="E216" s="4">
        <f t="shared" si="12"/>
        <v>19.6</v>
      </c>
      <c r="F216" s="4">
        <v>0</v>
      </c>
      <c r="G216" s="4">
        <v>0</v>
      </c>
      <c r="H216" s="4">
        <v>19.6</v>
      </c>
      <c r="I216" s="4">
        <v>0</v>
      </c>
      <c r="J216" s="49"/>
    </row>
    <row r="217" spans="1:10" s="6" customFormat="1" ht="14.25" customHeight="1">
      <c r="A217" s="40"/>
      <c r="B217" s="52"/>
      <c r="C217" s="46"/>
      <c r="D217" s="13">
        <v>2024</v>
      </c>
      <c r="E217" s="4">
        <f t="shared" si="12"/>
        <v>19.6</v>
      </c>
      <c r="F217" s="4">
        <v>0</v>
      </c>
      <c r="G217" s="4">
        <v>0</v>
      </c>
      <c r="H217" s="4">
        <v>19.6</v>
      </c>
      <c r="I217" s="4">
        <v>0</v>
      </c>
      <c r="J217" s="49"/>
    </row>
    <row r="218" spans="1:10" s="6" customFormat="1" ht="17.25" customHeight="1">
      <c r="A218" s="39">
        <v>4</v>
      </c>
      <c r="B218" s="51" t="s">
        <v>20</v>
      </c>
      <c r="C218" s="45"/>
      <c r="D218" s="13">
        <v>2019</v>
      </c>
      <c r="E218" s="4">
        <f t="shared" si="12"/>
        <v>322</v>
      </c>
      <c r="F218" s="4">
        <v>0</v>
      </c>
      <c r="G218" s="4">
        <v>0</v>
      </c>
      <c r="H218" s="4">
        <v>322</v>
      </c>
      <c r="I218" s="4">
        <v>0</v>
      </c>
      <c r="J218" s="48" t="s">
        <v>33</v>
      </c>
    </row>
    <row r="219" spans="1:10" s="6" customFormat="1" ht="16.5" customHeight="1">
      <c r="A219" s="40"/>
      <c r="B219" s="52"/>
      <c r="C219" s="46"/>
      <c r="D219" s="13">
        <v>2020</v>
      </c>
      <c r="E219" s="4">
        <f t="shared" si="12"/>
        <v>349</v>
      </c>
      <c r="F219" s="4">
        <v>0</v>
      </c>
      <c r="G219" s="4">
        <v>0</v>
      </c>
      <c r="H219" s="4">
        <v>349</v>
      </c>
      <c r="I219" s="4">
        <v>0</v>
      </c>
      <c r="J219" s="49"/>
    </row>
    <row r="220" spans="1:10" s="6" customFormat="1" ht="15.75" customHeight="1">
      <c r="A220" s="40"/>
      <c r="B220" s="52"/>
      <c r="C220" s="46"/>
      <c r="D220" s="13">
        <v>2021</v>
      </c>
      <c r="E220" s="4">
        <f t="shared" si="12"/>
        <v>349</v>
      </c>
      <c r="F220" s="4">
        <v>0</v>
      </c>
      <c r="G220" s="4">
        <v>0</v>
      </c>
      <c r="H220" s="4">
        <v>349</v>
      </c>
      <c r="I220" s="4">
        <v>0</v>
      </c>
      <c r="J220" s="49"/>
    </row>
    <row r="221" spans="1:10" s="6" customFormat="1" ht="15.75" customHeight="1">
      <c r="A221" s="40"/>
      <c r="B221" s="52"/>
      <c r="C221" s="46"/>
      <c r="D221" s="13">
        <v>2022</v>
      </c>
      <c r="E221" s="4">
        <f t="shared" si="12"/>
        <v>349</v>
      </c>
      <c r="F221" s="4">
        <v>0</v>
      </c>
      <c r="G221" s="4">
        <v>0</v>
      </c>
      <c r="H221" s="4">
        <v>349</v>
      </c>
      <c r="I221" s="4">
        <v>0</v>
      </c>
      <c r="J221" s="49"/>
    </row>
    <row r="222" spans="1:10" s="6" customFormat="1" ht="15.75" customHeight="1">
      <c r="A222" s="40"/>
      <c r="B222" s="52"/>
      <c r="C222" s="46"/>
      <c r="D222" s="13">
        <v>2023</v>
      </c>
      <c r="E222" s="4">
        <f t="shared" si="12"/>
        <v>349</v>
      </c>
      <c r="F222" s="4">
        <v>0</v>
      </c>
      <c r="G222" s="4">
        <v>0</v>
      </c>
      <c r="H222" s="4">
        <v>349</v>
      </c>
      <c r="I222" s="4">
        <v>0</v>
      </c>
      <c r="J222" s="49"/>
    </row>
    <row r="223" spans="1:10" s="6" customFormat="1" ht="15.75" customHeight="1">
      <c r="A223" s="40"/>
      <c r="B223" s="52"/>
      <c r="C223" s="46"/>
      <c r="D223" s="13">
        <v>2024</v>
      </c>
      <c r="E223" s="4">
        <f t="shared" si="12"/>
        <v>349</v>
      </c>
      <c r="F223" s="4">
        <v>0</v>
      </c>
      <c r="G223" s="4">
        <v>0</v>
      </c>
      <c r="H223" s="4">
        <v>349</v>
      </c>
      <c r="I223" s="4">
        <v>0</v>
      </c>
      <c r="J223" s="49"/>
    </row>
    <row r="224" spans="1:10" s="6" customFormat="1" ht="16.5" customHeight="1">
      <c r="A224" s="39">
        <v>5</v>
      </c>
      <c r="B224" s="87" t="s">
        <v>15</v>
      </c>
      <c r="C224" s="45"/>
      <c r="D224" s="13">
        <v>2019</v>
      </c>
      <c r="E224" s="4">
        <v>41</v>
      </c>
      <c r="F224" s="4">
        <v>0</v>
      </c>
      <c r="G224" s="4">
        <v>0</v>
      </c>
      <c r="H224" s="4">
        <v>41</v>
      </c>
      <c r="I224" s="4">
        <v>0</v>
      </c>
      <c r="J224" s="48" t="s">
        <v>33</v>
      </c>
    </row>
    <row r="225" spans="1:10" s="6" customFormat="1" ht="14.25" customHeight="1">
      <c r="A225" s="40"/>
      <c r="B225" s="63"/>
      <c r="C225" s="46"/>
      <c r="D225" s="13">
        <v>2020</v>
      </c>
      <c r="E225" s="4">
        <v>41</v>
      </c>
      <c r="F225" s="4">
        <v>0</v>
      </c>
      <c r="G225" s="4">
        <v>0</v>
      </c>
      <c r="H225" s="4">
        <v>41</v>
      </c>
      <c r="I225" s="4">
        <v>0</v>
      </c>
      <c r="J225" s="49"/>
    </row>
    <row r="226" spans="1:10" s="6" customFormat="1" ht="16.5" customHeight="1">
      <c r="A226" s="40"/>
      <c r="B226" s="63"/>
      <c r="C226" s="46"/>
      <c r="D226" s="13">
        <v>2021</v>
      </c>
      <c r="E226" s="4">
        <v>41</v>
      </c>
      <c r="F226" s="4">
        <v>0</v>
      </c>
      <c r="G226" s="4">
        <v>0</v>
      </c>
      <c r="H226" s="4">
        <v>41</v>
      </c>
      <c r="I226" s="4">
        <v>0</v>
      </c>
      <c r="J226" s="49"/>
    </row>
    <row r="227" spans="1:10" s="6" customFormat="1" ht="16.5" customHeight="1">
      <c r="A227" s="40"/>
      <c r="B227" s="63"/>
      <c r="C227" s="46"/>
      <c r="D227" s="13">
        <v>2022</v>
      </c>
      <c r="E227" s="4">
        <v>41</v>
      </c>
      <c r="F227" s="4">
        <v>0</v>
      </c>
      <c r="G227" s="4">
        <v>0</v>
      </c>
      <c r="H227" s="4">
        <v>41</v>
      </c>
      <c r="I227" s="4">
        <v>0</v>
      </c>
      <c r="J227" s="49"/>
    </row>
    <row r="228" spans="1:10" s="6" customFormat="1" ht="16.5" customHeight="1">
      <c r="A228" s="40"/>
      <c r="B228" s="63"/>
      <c r="C228" s="46"/>
      <c r="D228" s="13">
        <v>2023</v>
      </c>
      <c r="E228" s="4">
        <v>41</v>
      </c>
      <c r="F228" s="4">
        <v>0</v>
      </c>
      <c r="G228" s="4">
        <v>0</v>
      </c>
      <c r="H228" s="4">
        <v>41</v>
      </c>
      <c r="I228" s="4">
        <v>0</v>
      </c>
      <c r="J228" s="49"/>
    </row>
    <row r="229" spans="1:10" s="6" customFormat="1" ht="16.5" customHeight="1">
      <c r="A229" s="40"/>
      <c r="B229" s="63"/>
      <c r="C229" s="46"/>
      <c r="D229" s="13">
        <v>2024</v>
      </c>
      <c r="E229" s="4">
        <v>41</v>
      </c>
      <c r="F229" s="4">
        <v>0</v>
      </c>
      <c r="G229" s="4">
        <v>0</v>
      </c>
      <c r="H229" s="4">
        <v>41</v>
      </c>
      <c r="I229" s="4">
        <v>0</v>
      </c>
      <c r="J229" s="49"/>
    </row>
    <row r="230" spans="1:10" s="6" customFormat="1" ht="15" customHeight="1">
      <c r="A230" s="39">
        <v>6</v>
      </c>
      <c r="B230" s="87" t="s">
        <v>16</v>
      </c>
      <c r="C230" s="45"/>
      <c r="D230" s="13">
        <v>2019</v>
      </c>
      <c r="E230" s="4">
        <v>10</v>
      </c>
      <c r="F230" s="4">
        <v>0</v>
      </c>
      <c r="G230" s="4">
        <v>0</v>
      </c>
      <c r="H230" s="4">
        <v>10</v>
      </c>
      <c r="I230" s="4">
        <v>0</v>
      </c>
      <c r="J230" s="48" t="s">
        <v>33</v>
      </c>
    </row>
    <row r="231" spans="1:10" s="6" customFormat="1" ht="16.5" customHeight="1">
      <c r="A231" s="40"/>
      <c r="B231" s="63"/>
      <c r="C231" s="46"/>
      <c r="D231" s="13">
        <v>2020</v>
      </c>
      <c r="E231" s="4">
        <f>H231</f>
        <v>10</v>
      </c>
      <c r="F231" s="4">
        <v>0</v>
      </c>
      <c r="G231" s="4">
        <v>0</v>
      </c>
      <c r="H231" s="4">
        <v>10</v>
      </c>
      <c r="I231" s="4">
        <v>0</v>
      </c>
      <c r="J231" s="49"/>
    </row>
    <row r="232" spans="1:10" s="6" customFormat="1" ht="12.75" customHeight="1">
      <c r="A232" s="40"/>
      <c r="B232" s="63"/>
      <c r="C232" s="46"/>
      <c r="D232" s="13">
        <v>2021</v>
      </c>
      <c r="E232" s="4">
        <f>H232</f>
        <v>10</v>
      </c>
      <c r="F232" s="4">
        <v>0</v>
      </c>
      <c r="G232" s="4">
        <v>0</v>
      </c>
      <c r="H232" s="4">
        <v>10</v>
      </c>
      <c r="I232" s="4">
        <v>0</v>
      </c>
      <c r="J232" s="49"/>
    </row>
    <row r="233" spans="1:10" s="6" customFormat="1" ht="12.75" customHeight="1">
      <c r="A233" s="40"/>
      <c r="B233" s="63"/>
      <c r="C233" s="46"/>
      <c r="D233" s="13">
        <v>2022</v>
      </c>
      <c r="E233" s="4">
        <f>H233</f>
        <v>10</v>
      </c>
      <c r="F233" s="4">
        <v>0</v>
      </c>
      <c r="G233" s="4">
        <v>0</v>
      </c>
      <c r="H233" s="4">
        <v>10</v>
      </c>
      <c r="I233" s="4">
        <v>0</v>
      </c>
      <c r="J233" s="49"/>
    </row>
    <row r="234" spans="1:10" s="6" customFormat="1" ht="12.75" customHeight="1">
      <c r="A234" s="40"/>
      <c r="B234" s="63"/>
      <c r="C234" s="46"/>
      <c r="D234" s="13">
        <v>2023</v>
      </c>
      <c r="E234" s="4">
        <f>H234</f>
        <v>10</v>
      </c>
      <c r="F234" s="4">
        <v>0</v>
      </c>
      <c r="G234" s="4">
        <v>0</v>
      </c>
      <c r="H234" s="4">
        <v>10</v>
      </c>
      <c r="I234" s="4">
        <v>0</v>
      </c>
      <c r="J234" s="49"/>
    </row>
    <row r="235" spans="1:10" s="6" customFormat="1" ht="12.75" customHeight="1">
      <c r="A235" s="40"/>
      <c r="B235" s="63"/>
      <c r="C235" s="46"/>
      <c r="D235" s="13">
        <v>2024</v>
      </c>
      <c r="E235" s="4">
        <f>H235</f>
        <v>10</v>
      </c>
      <c r="F235" s="4">
        <v>0</v>
      </c>
      <c r="G235" s="4">
        <v>0</v>
      </c>
      <c r="H235" s="4">
        <v>10</v>
      </c>
      <c r="I235" s="4">
        <v>0</v>
      </c>
      <c r="J235" s="49"/>
    </row>
    <row r="236" spans="1:10" s="6" customFormat="1" ht="13.5" customHeight="1">
      <c r="A236" s="39">
        <v>7</v>
      </c>
      <c r="B236" s="51" t="s">
        <v>40</v>
      </c>
      <c r="C236" s="45"/>
      <c r="D236" s="13">
        <v>2019</v>
      </c>
      <c r="E236" s="4">
        <f>H236+I236</f>
        <v>35.79</v>
      </c>
      <c r="F236" s="4">
        <v>0</v>
      </c>
      <c r="G236" s="4">
        <v>0</v>
      </c>
      <c r="H236" s="4">
        <v>21.16</v>
      </c>
      <c r="I236" s="4">
        <v>14.63</v>
      </c>
      <c r="J236" s="48" t="s">
        <v>33</v>
      </c>
    </row>
    <row r="237" spans="1:10" s="6" customFormat="1" ht="15" customHeight="1">
      <c r="A237" s="40"/>
      <c r="B237" s="52"/>
      <c r="C237" s="46"/>
      <c r="D237" s="13">
        <v>2020</v>
      </c>
      <c r="E237" s="4">
        <f>H237</f>
        <v>47</v>
      </c>
      <c r="F237" s="4">
        <v>0</v>
      </c>
      <c r="G237" s="4">
        <v>0</v>
      </c>
      <c r="H237" s="4">
        <v>47</v>
      </c>
      <c r="I237" s="4">
        <v>0</v>
      </c>
      <c r="J237" s="49"/>
    </row>
    <row r="238" spans="1:10" s="6" customFormat="1" ht="17.25" customHeight="1">
      <c r="A238" s="40"/>
      <c r="B238" s="52"/>
      <c r="C238" s="46"/>
      <c r="D238" s="13">
        <v>2021</v>
      </c>
      <c r="E238" s="4">
        <f>H238</f>
        <v>32.8</v>
      </c>
      <c r="F238" s="4">
        <v>0</v>
      </c>
      <c r="G238" s="4">
        <v>0</v>
      </c>
      <c r="H238" s="4">
        <v>32.8</v>
      </c>
      <c r="I238" s="4">
        <v>0</v>
      </c>
      <c r="J238" s="49"/>
    </row>
    <row r="239" spans="1:10" s="6" customFormat="1" ht="17.25" customHeight="1">
      <c r="A239" s="40"/>
      <c r="B239" s="52"/>
      <c r="C239" s="46"/>
      <c r="D239" s="13">
        <v>2022</v>
      </c>
      <c r="E239" s="4">
        <f>H239</f>
        <v>32.6</v>
      </c>
      <c r="F239" s="4">
        <v>0</v>
      </c>
      <c r="G239" s="4">
        <v>0</v>
      </c>
      <c r="H239" s="4">
        <v>32.6</v>
      </c>
      <c r="I239" s="4">
        <v>0</v>
      </c>
      <c r="J239" s="49"/>
    </row>
    <row r="240" spans="1:10" s="6" customFormat="1" ht="17.25" customHeight="1">
      <c r="A240" s="40"/>
      <c r="B240" s="52"/>
      <c r="C240" s="46"/>
      <c r="D240" s="13">
        <v>2023</v>
      </c>
      <c r="E240" s="4">
        <f>H240</f>
        <v>32.6</v>
      </c>
      <c r="F240" s="4">
        <v>0</v>
      </c>
      <c r="G240" s="4">
        <v>0</v>
      </c>
      <c r="H240" s="4">
        <v>32.6</v>
      </c>
      <c r="I240" s="4">
        <v>0</v>
      </c>
      <c r="J240" s="49"/>
    </row>
    <row r="241" spans="1:10" s="6" customFormat="1" ht="17.25" customHeight="1">
      <c r="A241" s="40"/>
      <c r="B241" s="52"/>
      <c r="C241" s="46"/>
      <c r="D241" s="13">
        <v>2024</v>
      </c>
      <c r="E241" s="4">
        <f>H241</f>
        <v>32.6</v>
      </c>
      <c r="F241" s="4">
        <v>0</v>
      </c>
      <c r="G241" s="4">
        <v>0</v>
      </c>
      <c r="H241" s="4">
        <v>32.6</v>
      </c>
      <c r="I241" s="4">
        <v>0</v>
      </c>
      <c r="J241" s="49"/>
    </row>
    <row r="242" spans="1:10" s="6" customFormat="1" ht="15.75" customHeight="1">
      <c r="A242" s="39">
        <v>8</v>
      </c>
      <c r="B242" s="87" t="s">
        <v>8</v>
      </c>
      <c r="C242" s="45"/>
      <c r="D242" s="13">
        <v>2019</v>
      </c>
      <c r="E242" s="4">
        <v>1</v>
      </c>
      <c r="F242" s="4">
        <v>0</v>
      </c>
      <c r="G242" s="4">
        <v>0</v>
      </c>
      <c r="H242" s="4">
        <f>E242</f>
        <v>1</v>
      </c>
      <c r="I242" s="4">
        <v>0</v>
      </c>
      <c r="J242" s="48" t="s">
        <v>33</v>
      </c>
    </row>
    <row r="243" spans="1:10" s="6" customFormat="1" ht="15.75" customHeight="1">
      <c r="A243" s="40"/>
      <c r="B243" s="63"/>
      <c r="C243" s="46"/>
      <c r="D243" s="13">
        <v>2020</v>
      </c>
      <c r="E243" s="4">
        <f>H243</f>
        <v>1</v>
      </c>
      <c r="F243" s="4">
        <v>0</v>
      </c>
      <c r="G243" s="4">
        <v>0</v>
      </c>
      <c r="H243" s="4">
        <v>1</v>
      </c>
      <c r="I243" s="4">
        <v>0</v>
      </c>
      <c r="J243" s="49"/>
    </row>
    <row r="244" spans="1:10" s="6" customFormat="1" ht="14.25" customHeight="1">
      <c r="A244" s="40"/>
      <c r="B244" s="63"/>
      <c r="C244" s="46"/>
      <c r="D244" s="13">
        <v>2021</v>
      </c>
      <c r="E244" s="4">
        <f>H244</f>
        <v>1</v>
      </c>
      <c r="F244" s="4">
        <v>0</v>
      </c>
      <c r="G244" s="4">
        <v>0</v>
      </c>
      <c r="H244" s="4">
        <v>1</v>
      </c>
      <c r="I244" s="4">
        <v>0</v>
      </c>
      <c r="J244" s="49"/>
    </row>
    <row r="245" spans="1:10" s="6" customFormat="1" ht="14.25" customHeight="1">
      <c r="A245" s="40"/>
      <c r="B245" s="63"/>
      <c r="C245" s="46"/>
      <c r="D245" s="13">
        <v>2022</v>
      </c>
      <c r="E245" s="4">
        <f>H245</f>
        <v>1</v>
      </c>
      <c r="F245" s="4">
        <v>0</v>
      </c>
      <c r="G245" s="4">
        <v>0</v>
      </c>
      <c r="H245" s="4">
        <v>1</v>
      </c>
      <c r="I245" s="4">
        <v>0</v>
      </c>
      <c r="J245" s="49"/>
    </row>
    <row r="246" spans="1:10" s="6" customFormat="1" ht="14.25" customHeight="1">
      <c r="A246" s="40"/>
      <c r="B246" s="63"/>
      <c r="C246" s="46"/>
      <c r="D246" s="13">
        <v>2023</v>
      </c>
      <c r="E246" s="4">
        <f>H246</f>
        <v>1</v>
      </c>
      <c r="F246" s="4">
        <v>0</v>
      </c>
      <c r="G246" s="4">
        <v>0</v>
      </c>
      <c r="H246" s="4">
        <v>1</v>
      </c>
      <c r="I246" s="4">
        <v>0</v>
      </c>
      <c r="J246" s="49"/>
    </row>
    <row r="247" spans="1:10" s="6" customFormat="1" ht="14.25" customHeight="1">
      <c r="A247" s="40"/>
      <c r="B247" s="63"/>
      <c r="C247" s="46"/>
      <c r="D247" s="13">
        <v>2024</v>
      </c>
      <c r="E247" s="4">
        <f>H247</f>
        <v>1</v>
      </c>
      <c r="F247" s="4">
        <v>0</v>
      </c>
      <c r="G247" s="4">
        <v>0</v>
      </c>
      <c r="H247" s="4">
        <v>1</v>
      </c>
      <c r="I247" s="4">
        <v>0</v>
      </c>
      <c r="J247" s="49"/>
    </row>
    <row r="248" spans="1:10" s="6" customFormat="1" ht="15">
      <c r="A248" s="39">
        <v>9</v>
      </c>
      <c r="B248" s="51" t="s">
        <v>29</v>
      </c>
      <c r="C248" s="17"/>
      <c r="D248" s="13">
        <v>2019</v>
      </c>
      <c r="E248" s="4">
        <f aca="true" t="shared" si="13" ref="E248:E253">H248</f>
        <v>398.55884</v>
      </c>
      <c r="F248" s="4">
        <v>0</v>
      </c>
      <c r="G248" s="4">
        <v>0</v>
      </c>
      <c r="H248" s="4">
        <v>398.55884</v>
      </c>
      <c r="I248" s="4">
        <v>0</v>
      </c>
      <c r="J248" s="54" t="s">
        <v>33</v>
      </c>
    </row>
    <row r="249" spans="1:10" s="6" customFormat="1" ht="15">
      <c r="A249" s="40"/>
      <c r="B249" s="52"/>
      <c r="C249" s="17"/>
      <c r="D249" s="13">
        <v>2020</v>
      </c>
      <c r="E249" s="4">
        <f t="shared" si="13"/>
        <v>407.51052</v>
      </c>
      <c r="F249" s="4">
        <v>0</v>
      </c>
      <c r="G249" s="4">
        <v>0</v>
      </c>
      <c r="H249" s="4">
        <v>407.51052</v>
      </c>
      <c r="I249" s="4">
        <v>0</v>
      </c>
      <c r="J249" s="55"/>
    </row>
    <row r="250" spans="1:10" s="6" customFormat="1" ht="15">
      <c r="A250" s="40"/>
      <c r="B250" s="52"/>
      <c r="C250" s="17"/>
      <c r="D250" s="13">
        <v>2021</v>
      </c>
      <c r="E250" s="4">
        <f t="shared" si="13"/>
        <v>396.8</v>
      </c>
      <c r="F250" s="4">
        <v>0</v>
      </c>
      <c r="G250" s="4">
        <v>0</v>
      </c>
      <c r="H250" s="4">
        <v>396.8</v>
      </c>
      <c r="I250" s="4">
        <v>0</v>
      </c>
      <c r="J250" s="55"/>
    </row>
    <row r="251" spans="1:10" s="6" customFormat="1" ht="15">
      <c r="A251" s="40"/>
      <c r="B251" s="52"/>
      <c r="C251" s="17"/>
      <c r="D251" s="13">
        <v>2022</v>
      </c>
      <c r="E251" s="4">
        <f t="shared" si="13"/>
        <v>394.9</v>
      </c>
      <c r="F251" s="4">
        <v>0</v>
      </c>
      <c r="G251" s="4">
        <v>0</v>
      </c>
      <c r="H251" s="4">
        <v>394.9</v>
      </c>
      <c r="I251" s="4">
        <v>0</v>
      </c>
      <c r="J251" s="55"/>
    </row>
    <row r="252" spans="1:10" s="6" customFormat="1" ht="15">
      <c r="A252" s="40"/>
      <c r="B252" s="52"/>
      <c r="C252" s="17"/>
      <c r="D252" s="13">
        <v>2023</v>
      </c>
      <c r="E252" s="4">
        <f t="shared" si="13"/>
        <v>394.9</v>
      </c>
      <c r="F252" s="4">
        <v>0</v>
      </c>
      <c r="G252" s="4">
        <v>0</v>
      </c>
      <c r="H252" s="4">
        <v>394.9</v>
      </c>
      <c r="I252" s="4">
        <v>0</v>
      </c>
      <c r="J252" s="55"/>
    </row>
    <row r="253" spans="1:10" s="6" customFormat="1" ht="15">
      <c r="A253" s="40"/>
      <c r="B253" s="52"/>
      <c r="C253" s="17"/>
      <c r="D253" s="13">
        <v>2024</v>
      </c>
      <c r="E253" s="4">
        <f t="shared" si="13"/>
        <v>394.9</v>
      </c>
      <c r="F253" s="4">
        <v>0</v>
      </c>
      <c r="G253" s="4">
        <v>0</v>
      </c>
      <c r="H253" s="4">
        <v>394.9</v>
      </c>
      <c r="I253" s="4">
        <v>0</v>
      </c>
      <c r="J253" s="55"/>
    </row>
    <row r="254" spans="1:10" s="6" customFormat="1" ht="15.75" customHeight="1">
      <c r="A254" s="39">
        <v>10</v>
      </c>
      <c r="B254" s="51" t="s">
        <v>66</v>
      </c>
      <c r="C254" s="45"/>
      <c r="D254" s="13">
        <v>2019</v>
      </c>
      <c r="E254" s="4">
        <v>10</v>
      </c>
      <c r="F254" s="4">
        <v>0</v>
      </c>
      <c r="G254" s="4">
        <v>0</v>
      </c>
      <c r="H254" s="4">
        <v>10</v>
      </c>
      <c r="I254" s="4">
        <v>0</v>
      </c>
      <c r="J254" s="48" t="s">
        <v>33</v>
      </c>
    </row>
    <row r="255" spans="1:10" s="6" customFormat="1" ht="15.75" customHeight="1">
      <c r="A255" s="40"/>
      <c r="B255" s="52"/>
      <c r="C255" s="46"/>
      <c r="D255" s="13">
        <v>2020</v>
      </c>
      <c r="E255" s="4">
        <v>10</v>
      </c>
      <c r="F255" s="4">
        <v>0</v>
      </c>
      <c r="G255" s="4">
        <v>0</v>
      </c>
      <c r="H255" s="4">
        <v>10</v>
      </c>
      <c r="I255" s="4">
        <v>0</v>
      </c>
      <c r="J255" s="49"/>
    </row>
    <row r="256" spans="1:10" s="6" customFormat="1" ht="15" customHeight="1">
      <c r="A256" s="40"/>
      <c r="B256" s="52"/>
      <c r="C256" s="46"/>
      <c r="D256" s="13">
        <v>2021</v>
      </c>
      <c r="E256" s="4">
        <v>10</v>
      </c>
      <c r="F256" s="4">
        <v>0</v>
      </c>
      <c r="G256" s="4">
        <v>0</v>
      </c>
      <c r="H256" s="4">
        <v>10</v>
      </c>
      <c r="I256" s="4">
        <v>0</v>
      </c>
      <c r="J256" s="49"/>
    </row>
    <row r="257" spans="1:10" s="6" customFormat="1" ht="15" customHeight="1">
      <c r="A257" s="40"/>
      <c r="B257" s="52"/>
      <c r="C257" s="46"/>
      <c r="D257" s="13">
        <v>2022</v>
      </c>
      <c r="E257" s="4">
        <v>10</v>
      </c>
      <c r="F257" s="4">
        <v>0</v>
      </c>
      <c r="G257" s="4">
        <v>0</v>
      </c>
      <c r="H257" s="4">
        <v>10</v>
      </c>
      <c r="I257" s="4">
        <v>0</v>
      </c>
      <c r="J257" s="49"/>
    </row>
    <row r="258" spans="1:10" s="6" customFormat="1" ht="15" customHeight="1">
      <c r="A258" s="40"/>
      <c r="B258" s="52"/>
      <c r="C258" s="46"/>
      <c r="D258" s="13">
        <v>2023</v>
      </c>
      <c r="E258" s="4">
        <v>10</v>
      </c>
      <c r="F258" s="4">
        <v>0</v>
      </c>
      <c r="G258" s="4">
        <v>0</v>
      </c>
      <c r="H258" s="4">
        <v>10</v>
      </c>
      <c r="I258" s="4">
        <v>0</v>
      </c>
      <c r="J258" s="49"/>
    </row>
    <row r="259" spans="1:10" s="6" customFormat="1" ht="15" customHeight="1">
      <c r="A259" s="40"/>
      <c r="B259" s="52"/>
      <c r="C259" s="46"/>
      <c r="D259" s="13">
        <v>2024</v>
      </c>
      <c r="E259" s="4">
        <v>10</v>
      </c>
      <c r="F259" s="4">
        <v>0</v>
      </c>
      <c r="G259" s="4">
        <v>0</v>
      </c>
      <c r="H259" s="4">
        <v>10</v>
      </c>
      <c r="I259" s="4">
        <v>0</v>
      </c>
      <c r="J259" s="49"/>
    </row>
    <row r="260" spans="1:10" s="6" customFormat="1" ht="17.25" customHeight="1">
      <c r="A260" s="39">
        <v>11</v>
      </c>
      <c r="B260" s="51" t="s">
        <v>32</v>
      </c>
      <c r="C260" s="17"/>
      <c r="D260" s="13">
        <v>2019</v>
      </c>
      <c r="E260" s="4">
        <f>F260</f>
        <v>278.3</v>
      </c>
      <c r="F260" s="4">
        <v>278.3</v>
      </c>
      <c r="G260" s="4">
        <v>0</v>
      </c>
      <c r="H260" s="4">
        <v>0</v>
      </c>
      <c r="I260" s="4">
        <v>0</v>
      </c>
      <c r="J260" s="48" t="s">
        <v>33</v>
      </c>
    </row>
    <row r="261" spans="1:10" s="6" customFormat="1" ht="15.75" customHeight="1">
      <c r="A261" s="88"/>
      <c r="B261" s="89"/>
      <c r="C261" s="17"/>
      <c r="D261" s="13">
        <v>2020</v>
      </c>
      <c r="E261" s="4">
        <v>267.2</v>
      </c>
      <c r="F261" s="4">
        <v>267.2</v>
      </c>
      <c r="G261" s="4">
        <v>0</v>
      </c>
      <c r="H261" s="4">
        <v>0</v>
      </c>
      <c r="I261" s="4">
        <v>0</v>
      </c>
      <c r="J261" s="57"/>
    </row>
    <row r="262" spans="1:10" s="6" customFormat="1" ht="15.75" customHeight="1">
      <c r="A262" s="88"/>
      <c r="B262" s="89"/>
      <c r="C262" s="17"/>
      <c r="D262" s="13">
        <v>2021</v>
      </c>
      <c r="E262" s="4">
        <f>F262</f>
        <v>271.6</v>
      </c>
      <c r="F262" s="4">
        <v>271.6</v>
      </c>
      <c r="G262" s="4">
        <v>0</v>
      </c>
      <c r="H262" s="4">
        <v>0</v>
      </c>
      <c r="I262" s="4">
        <v>0</v>
      </c>
      <c r="J262" s="57"/>
    </row>
    <row r="263" spans="1:10" s="6" customFormat="1" ht="15.75" customHeight="1">
      <c r="A263" s="41"/>
      <c r="B263" s="53"/>
      <c r="C263" s="17"/>
      <c r="D263" s="13">
        <v>2022</v>
      </c>
      <c r="E263" s="4">
        <f>F263</f>
        <v>285.8</v>
      </c>
      <c r="F263" s="4">
        <v>285.8</v>
      </c>
      <c r="G263" s="4">
        <v>0</v>
      </c>
      <c r="H263" s="4">
        <v>0</v>
      </c>
      <c r="I263" s="4">
        <v>0</v>
      </c>
      <c r="J263" s="50"/>
    </row>
    <row r="264" spans="1:10" s="6" customFormat="1" ht="21" customHeight="1">
      <c r="A264" s="39">
        <v>12</v>
      </c>
      <c r="B264" s="51" t="s">
        <v>50</v>
      </c>
      <c r="C264" s="45"/>
      <c r="D264" s="13">
        <v>2019</v>
      </c>
      <c r="E264" s="4">
        <f aca="true" t="shared" si="14" ref="E264:E269">G264</f>
        <v>3.52</v>
      </c>
      <c r="F264" s="4">
        <v>0</v>
      </c>
      <c r="G264" s="4">
        <v>3.52</v>
      </c>
      <c r="H264" s="4">
        <v>0</v>
      </c>
      <c r="I264" s="4">
        <v>0</v>
      </c>
      <c r="J264" s="48" t="s">
        <v>33</v>
      </c>
    </row>
    <row r="265" spans="1:10" s="6" customFormat="1" ht="15.75" customHeight="1">
      <c r="A265" s="40"/>
      <c r="B265" s="52"/>
      <c r="C265" s="46"/>
      <c r="D265" s="13">
        <v>2020</v>
      </c>
      <c r="E265" s="4">
        <f t="shared" si="14"/>
        <v>3.52</v>
      </c>
      <c r="F265" s="4">
        <v>0</v>
      </c>
      <c r="G265" s="4">
        <v>3.52</v>
      </c>
      <c r="H265" s="4">
        <v>0</v>
      </c>
      <c r="I265" s="4">
        <v>0</v>
      </c>
      <c r="J265" s="49"/>
    </row>
    <row r="266" spans="1:10" s="6" customFormat="1" ht="18" customHeight="1">
      <c r="A266" s="40"/>
      <c r="B266" s="52"/>
      <c r="C266" s="46"/>
      <c r="D266" s="13">
        <v>2021</v>
      </c>
      <c r="E266" s="4">
        <f t="shared" si="14"/>
        <v>3.52</v>
      </c>
      <c r="F266" s="4">
        <v>0</v>
      </c>
      <c r="G266" s="4">
        <v>3.52</v>
      </c>
      <c r="H266" s="4">
        <v>0</v>
      </c>
      <c r="I266" s="4">
        <v>0</v>
      </c>
      <c r="J266" s="49"/>
    </row>
    <row r="267" spans="1:10" s="6" customFormat="1" ht="18" customHeight="1">
      <c r="A267" s="40"/>
      <c r="B267" s="52"/>
      <c r="C267" s="46"/>
      <c r="D267" s="13">
        <v>2022</v>
      </c>
      <c r="E267" s="4">
        <f t="shared" si="14"/>
        <v>3.52</v>
      </c>
      <c r="F267" s="4">
        <v>0</v>
      </c>
      <c r="G267" s="4">
        <v>3.52</v>
      </c>
      <c r="H267" s="4">
        <v>0</v>
      </c>
      <c r="I267" s="4">
        <v>0</v>
      </c>
      <c r="J267" s="49"/>
    </row>
    <row r="268" spans="1:10" s="6" customFormat="1" ht="18" customHeight="1">
      <c r="A268" s="40"/>
      <c r="B268" s="52"/>
      <c r="C268" s="46"/>
      <c r="D268" s="13">
        <v>2023</v>
      </c>
      <c r="E268" s="4">
        <f t="shared" si="14"/>
        <v>3.52</v>
      </c>
      <c r="F268" s="4">
        <v>0</v>
      </c>
      <c r="G268" s="4">
        <v>3.52</v>
      </c>
      <c r="H268" s="4">
        <v>0</v>
      </c>
      <c r="I268" s="4">
        <v>0</v>
      </c>
      <c r="J268" s="49"/>
    </row>
    <row r="269" spans="1:10" s="6" customFormat="1" ht="18" customHeight="1">
      <c r="A269" s="41"/>
      <c r="B269" s="53"/>
      <c r="C269" s="47"/>
      <c r="D269" s="13">
        <v>2024</v>
      </c>
      <c r="E269" s="4">
        <f t="shared" si="14"/>
        <v>3.52</v>
      </c>
      <c r="F269" s="4">
        <v>0</v>
      </c>
      <c r="G269" s="4">
        <v>3.52</v>
      </c>
      <c r="H269" s="4">
        <v>0</v>
      </c>
      <c r="I269" s="4">
        <v>0</v>
      </c>
      <c r="J269" s="50"/>
    </row>
    <row r="270" spans="1:10" s="6" customFormat="1" ht="15.75" customHeight="1">
      <c r="A270" s="39">
        <v>13</v>
      </c>
      <c r="B270" s="51" t="s">
        <v>45</v>
      </c>
      <c r="C270" s="45"/>
      <c r="D270" s="13">
        <v>2019</v>
      </c>
      <c r="E270" s="4">
        <f aca="true" t="shared" si="15" ref="E270:E275">H270</f>
        <v>115.8</v>
      </c>
      <c r="F270" s="4">
        <v>0</v>
      </c>
      <c r="G270" s="4">
        <v>0</v>
      </c>
      <c r="H270" s="4">
        <v>115.8</v>
      </c>
      <c r="I270" s="4">
        <v>0</v>
      </c>
      <c r="J270" s="54" t="s">
        <v>33</v>
      </c>
    </row>
    <row r="271" spans="1:10" s="6" customFormat="1" ht="14.25" customHeight="1">
      <c r="A271" s="40"/>
      <c r="B271" s="52"/>
      <c r="C271" s="46"/>
      <c r="D271" s="13">
        <v>2020</v>
      </c>
      <c r="E271" s="4">
        <f t="shared" si="15"/>
        <v>149.8</v>
      </c>
      <c r="F271" s="4">
        <v>0</v>
      </c>
      <c r="G271" s="4">
        <v>0</v>
      </c>
      <c r="H271" s="4">
        <v>149.8</v>
      </c>
      <c r="I271" s="4">
        <v>0</v>
      </c>
      <c r="J271" s="55"/>
    </row>
    <row r="272" spans="1:10" s="6" customFormat="1" ht="14.25" customHeight="1">
      <c r="A272" s="40"/>
      <c r="B272" s="52"/>
      <c r="C272" s="46"/>
      <c r="D272" s="13">
        <v>2021</v>
      </c>
      <c r="E272" s="4">
        <f t="shared" si="15"/>
        <v>148.9</v>
      </c>
      <c r="F272" s="4">
        <v>0</v>
      </c>
      <c r="G272" s="4">
        <v>0</v>
      </c>
      <c r="H272" s="4">
        <v>148.9</v>
      </c>
      <c r="I272" s="4">
        <v>0</v>
      </c>
      <c r="J272" s="55"/>
    </row>
    <row r="273" spans="1:10" s="6" customFormat="1" ht="14.25" customHeight="1">
      <c r="A273" s="40"/>
      <c r="B273" s="52"/>
      <c r="C273" s="46"/>
      <c r="D273" s="13">
        <v>2022</v>
      </c>
      <c r="E273" s="4">
        <f t="shared" si="15"/>
        <v>148.2</v>
      </c>
      <c r="F273" s="4">
        <v>0</v>
      </c>
      <c r="G273" s="4">
        <v>0</v>
      </c>
      <c r="H273" s="4">
        <v>148.2</v>
      </c>
      <c r="I273" s="4">
        <v>0</v>
      </c>
      <c r="J273" s="55"/>
    </row>
    <row r="274" spans="1:10" s="6" customFormat="1" ht="14.25" customHeight="1">
      <c r="A274" s="40"/>
      <c r="B274" s="52"/>
      <c r="C274" s="46"/>
      <c r="D274" s="13">
        <v>2023</v>
      </c>
      <c r="E274" s="4">
        <f t="shared" si="15"/>
        <v>148.2</v>
      </c>
      <c r="F274" s="4">
        <v>0</v>
      </c>
      <c r="G274" s="4">
        <v>0</v>
      </c>
      <c r="H274" s="4">
        <v>148.2</v>
      </c>
      <c r="I274" s="4">
        <v>0</v>
      </c>
      <c r="J274" s="55"/>
    </row>
    <row r="275" spans="1:10" s="6" customFormat="1" ht="14.25" customHeight="1">
      <c r="A275" s="41"/>
      <c r="B275" s="53"/>
      <c r="C275" s="47"/>
      <c r="D275" s="13">
        <v>2024</v>
      </c>
      <c r="E275" s="4">
        <f t="shared" si="15"/>
        <v>148.2</v>
      </c>
      <c r="F275" s="4">
        <v>0</v>
      </c>
      <c r="G275" s="4">
        <v>0</v>
      </c>
      <c r="H275" s="4">
        <v>148.2</v>
      </c>
      <c r="I275" s="4">
        <v>0</v>
      </c>
      <c r="J275" s="56"/>
    </row>
    <row r="276" spans="1:10" s="6" customFormat="1" ht="15.75" customHeight="1">
      <c r="A276" s="39">
        <v>14</v>
      </c>
      <c r="B276" s="51" t="s">
        <v>76</v>
      </c>
      <c r="C276" s="45"/>
      <c r="D276" s="13">
        <v>2019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54" t="s">
        <v>33</v>
      </c>
    </row>
    <row r="277" spans="1:10" s="6" customFormat="1" ht="14.25" customHeight="1">
      <c r="A277" s="40"/>
      <c r="B277" s="52"/>
      <c r="C277" s="46"/>
      <c r="D277" s="13">
        <v>2020</v>
      </c>
      <c r="E277" s="4">
        <f aca="true" t="shared" si="16" ref="E277:E282">H277</f>
        <v>10.8</v>
      </c>
      <c r="F277" s="4">
        <v>0</v>
      </c>
      <c r="G277" s="4">
        <v>0</v>
      </c>
      <c r="H277" s="4">
        <v>10.8</v>
      </c>
      <c r="I277" s="4">
        <v>0</v>
      </c>
      <c r="J277" s="55"/>
    </row>
    <row r="278" spans="1:10" s="6" customFormat="1" ht="14.25" customHeight="1">
      <c r="A278" s="40"/>
      <c r="B278" s="52"/>
      <c r="C278" s="46"/>
      <c r="D278" s="13">
        <v>2021</v>
      </c>
      <c r="E278" s="4">
        <f t="shared" si="16"/>
        <v>10.7</v>
      </c>
      <c r="F278" s="4">
        <v>0</v>
      </c>
      <c r="G278" s="4">
        <v>0</v>
      </c>
      <c r="H278" s="4">
        <v>10.7</v>
      </c>
      <c r="I278" s="4">
        <v>0</v>
      </c>
      <c r="J278" s="55"/>
    </row>
    <row r="279" spans="1:10" s="6" customFormat="1" ht="14.25" customHeight="1">
      <c r="A279" s="40"/>
      <c r="B279" s="52"/>
      <c r="C279" s="46"/>
      <c r="D279" s="13">
        <v>2022</v>
      </c>
      <c r="E279" s="4">
        <f t="shared" si="16"/>
        <v>10.7</v>
      </c>
      <c r="F279" s="4">
        <v>0</v>
      </c>
      <c r="G279" s="4">
        <v>0</v>
      </c>
      <c r="H279" s="4">
        <v>10.7</v>
      </c>
      <c r="I279" s="4">
        <v>0</v>
      </c>
      <c r="J279" s="55"/>
    </row>
    <row r="280" spans="1:10" s="6" customFormat="1" ht="14.25" customHeight="1">
      <c r="A280" s="40"/>
      <c r="B280" s="52"/>
      <c r="C280" s="46"/>
      <c r="D280" s="13">
        <v>2023</v>
      </c>
      <c r="E280" s="4">
        <f t="shared" si="16"/>
        <v>10.7</v>
      </c>
      <c r="F280" s="4">
        <v>0</v>
      </c>
      <c r="G280" s="4">
        <v>0</v>
      </c>
      <c r="H280" s="4">
        <v>10.7</v>
      </c>
      <c r="I280" s="4">
        <v>0</v>
      </c>
      <c r="J280" s="55"/>
    </row>
    <row r="281" spans="1:10" s="6" customFormat="1" ht="14.25" customHeight="1">
      <c r="A281" s="41"/>
      <c r="B281" s="53"/>
      <c r="C281" s="47"/>
      <c r="D281" s="13">
        <v>2024</v>
      </c>
      <c r="E281" s="4">
        <f t="shared" si="16"/>
        <v>10.7</v>
      </c>
      <c r="F281" s="4">
        <v>0</v>
      </c>
      <c r="G281" s="4">
        <v>0</v>
      </c>
      <c r="H281" s="4">
        <v>10.7</v>
      </c>
      <c r="I281" s="4">
        <v>0</v>
      </c>
      <c r="J281" s="56"/>
    </row>
    <row r="282" spans="1:10" s="6" customFormat="1" ht="27.75" customHeight="1">
      <c r="A282" s="32">
        <v>15</v>
      </c>
      <c r="B282" s="23" t="s">
        <v>51</v>
      </c>
      <c r="C282" s="17"/>
      <c r="D282" s="13">
        <v>2019</v>
      </c>
      <c r="E282" s="4">
        <f t="shared" si="16"/>
        <v>453</v>
      </c>
      <c r="F282" s="4">
        <v>0</v>
      </c>
      <c r="G282" s="4">
        <v>0</v>
      </c>
      <c r="H282" s="4">
        <v>453</v>
      </c>
      <c r="I282" s="4">
        <v>0</v>
      </c>
      <c r="J282" s="14" t="s">
        <v>33</v>
      </c>
    </row>
    <row r="283" spans="1:10" s="6" customFormat="1" ht="32.25" customHeight="1">
      <c r="A283" s="32"/>
      <c r="B283" s="15" t="s">
        <v>21</v>
      </c>
      <c r="C283" s="17"/>
      <c r="D283" s="13"/>
      <c r="E283" s="18">
        <f>E284+E285+E286+E287+E288+E289</f>
        <v>50982.35147000001</v>
      </c>
      <c r="F283" s="18">
        <f>F284+F285+F286+F287+F288+F289</f>
        <v>1173.9740000000002</v>
      </c>
      <c r="G283" s="18">
        <f>G284+G285+G286+G287+G288+G289</f>
        <v>21.12</v>
      </c>
      <c r="H283" s="18">
        <f>H284+H285+H286+H287+H288+H289</f>
        <v>48416.724819999996</v>
      </c>
      <c r="I283" s="18">
        <f>SUM(I200:I282)</f>
        <v>1370.53265</v>
      </c>
      <c r="J283" s="16"/>
    </row>
    <row r="284" spans="1:10" s="6" customFormat="1" ht="15">
      <c r="A284" s="58"/>
      <c r="B284" s="62" t="s">
        <v>54</v>
      </c>
      <c r="C284" s="60"/>
      <c r="D284" s="13">
        <v>2019</v>
      </c>
      <c r="E284" s="5">
        <f>E194+E200+E206+E212+E218+E224+E230+E236+E242+E248+E254+E260+E264+E282+E276+E270</f>
        <v>9455.47006</v>
      </c>
      <c r="F284" s="5">
        <f>F260+F200+F206</f>
        <v>349.374</v>
      </c>
      <c r="G284" s="5">
        <f>G264</f>
        <v>3.52</v>
      </c>
      <c r="H284" s="5">
        <f>H194+H200+H206+H212+H218+H224+H230+H236+H242+H248+H254+H260+H264+H282+H276+H270</f>
        <v>7732.04341</v>
      </c>
      <c r="I284" s="5">
        <f>I236+I206+I200</f>
        <v>1370.53265</v>
      </c>
      <c r="J284" s="16"/>
    </row>
    <row r="285" spans="1:10" s="6" customFormat="1" ht="15">
      <c r="A285" s="40"/>
      <c r="B285" s="61"/>
      <c r="C285" s="61"/>
      <c r="D285" s="13">
        <v>2020</v>
      </c>
      <c r="E285" s="5">
        <f>E195+E201+E207+E213+E219+E225+E231+E237+E243+E249+E255+E261+E265+E271+E277</f>
        <v>8565.00141</v>
      </c>
      <c r="F285" s="5">
        <f>F261</f>
        <v>267.2</v>
      </c>
      <c r="G285" s="5">
        <f>G265</f>
        <v>3.52</v>
      </c>
      <c r="H285" s="5">
        <f>H195+H201+H207+H213+H219+H225+H231+H237+H243+H249+H255+H262+H265+H271+H277</f>
        <v>8294.28141</v>
      </c>
      <c r="I285" s="5">
        <v>0</v>
      </c>
      <c r="J285" s="16"/>
    </row>
    <row r="286" spans="1:10" s="6" customFormat="1" ht="15">
      <c r="A286" s="40"/>
      <c r="B286" s="61"/>
      <c r="C286" s="61"/>
      <c r="D286" s="13">
        <v>2021</v>
      </c>
      <c r="E286" s="5">
        <f>E196+E202+E208+E214+E220+E226+E232+E238+E244+E250+E256+E262+E269+E272+E278</f>
        <v>8400.920000000002</v>
      </c>
      <c r="F286" s="5">
        <f>F262</f>
        <v>271.6</v>
      </c>
      <c r="G286" s="5">
        <f>G269</f>
        <v>3.52</v>
      </c>
      <c r="H286" s="5">
        <f>H196+H202+H208+H214+H220+H226+H232+H238+H244+H250+H256+H266+H272+H278</f>
        <v>8125.8</v>
      </c>
      <c r="I286" s="5">
        <v>0</v>
      </c>
      <c r="J286" s="16"/>
    </row>
    <row r="287" spans="1:10" s="6" customFormat="1" ht="15">
      <c r="A287" s="40"/>
      <c r="B287" s="61"/>
      <c r="C287" s="61"/>
      <c r="D287" s="13">
        <v>2022</v>
      </c>
      <c r="E287" s="5">
        <f>E197+E203+E209+E215+E221+E227+E233+E239+E245+E251+E257+E267+E273+E279+E263</f>
        <v>8377.52</v>
      </c>
      <c r="F287" s="5">
        <f>F263</f>
        <v>285.8</v>
      </c>
      <c r="G287" s="5">
        <f>G267</f>
        <v>3.52</v>
      </c>
      <c r="H287" s="5">
        <f>H197+H203+H209+H215+H221+H227+H239+H245+H251+H257+H233+H267+H273+H279</f>
        <v>8088.2</v>
      </c>
      <c r="I287" s="5">
        <v>0</v>
      </c>
      <c r="J287" s="16"/>
    </row>
    <row r="288" spans="1:10" s="6" customFormat="1" ht="15">
      <c r="A288" s="40"/>
      <c r="B288" s="61"/>
      <c r="C288" s="61"/>
      <c r="D288" s="13">
        <v>2023</v>
      </c>
      <c r="E288" s="5">
        <f>E198+E204+E210+E216+E222+E228+E234+E240+E246+E252+E258+E268+E274+E280</f>
        <v>8091.72</v>
      </c>
      <c r="F288" s="5">
        <v>0</v>
      </c>
      <c r="G288" s="5">
        <f>G268</f>
        <v>3.52</v>
      </c>
      <c r="H288" s="5">
        <f>H198+H204+H210+H216+H222+H228+H234+H240+H246+H252+H258+H268+H274+H280</f>
        <v>8088.2</v>
      </c>
      <c r="I288" s="5">
        <v>0</v>
      </c>
      <c r="J288" s="16"/>
    </row>
    <row r="289" spans="1:10" s="6" customFormat="1" ht="15">
      <c r="A289" s="40"/>
      <c r="B289" s="61"/>
      <c r="C289" s="61"/>
      <c r="D289" s="13">
        <v>2024</v>
      </c>
      <c r="E289" s="5">
        <f>E199+E205+E211+E217+E223+E229+E235+E241+E247+E253+E259+E269+E275+E281</f>
        <v>8091.72</v>
      </c>
      <c r="F289" s="5">
        <v>0</v>
      </c>
      <c r="G289" s="5">
        <f>G269</f>
        <v>3.52</v>
      </c>
      <c r="H289" s="5">
        <f>H199+H205+H211+H217+H223+H229+H235+H241+H247+H253+H259+H265+H275+H269+H281</f>
        <v>8088.2</v>
      </c>
      <c r="I289" s="5">
        <v>0</v>
      </c>
      <c r="J289" s="16"/>
    </row>
    <row r="290" spans="1:10" s="6" customFormat="1" ht="15">
      <c r="A290" s="32"/>
      <c r="B290" s="70" t="s">
        <v>22</v>
      </c>
      <c r="C290" s="71"/>
      <c r="D290" s="71"/>
      <c r="E290" s="71"/>
      <c r="F290" s="71"/>
      <c r="G290" s="71"/>
      <c r="H290" s="71"/>
      <c r="I290" s="71"/>
      <c r="J290" s="72"/>
    </row>
    <row r="291" spans="1:10" s="6" customFormat="1" ht="37.5" customHeight="1">
      <c r="A291" s="32">
        <v>1</v>
      </c>
      <c r="B291" s="23" t="s">
        <v>37</v>
      </c>
      <c r="C291" s="17"/>
      <c r="D291" s="13">
        <v>2019</v>
      </c>
      <c r="E291" s="4">
        <f>I291</f>
        <v>346.5</v>
      </c>
      <c r="F291" s="4">
        <v>0</v>
      </c>
      <c r="G291" s="4">
        <v>0</v>
      </c>
      <c r="H291" s="4">
        <v>0</v>
      </c>
      <c r="I291" s="4">
        <v>346.5</v>
      </c>
      <c r="J291" s="14" t="s">
        <v>33</v>
      </c>
    </row>
    <row r="292" spans="1:10" s="6" customFormat="1" ht="37.5" customHeight="1">
      <c r="A292" s="32">
        <v>2</v>
      </c>
      <c r="B292" s="23" t="s">
        <v>47</v>
      </c>
      <c r="C292" s="17"/>
      <c r="D292" s="13">
        <v>2019</v>
      </c>
      <c r="E292" s="4">
        <f>I292</f>
        <v>1260</v>
      </c>
      <c r="F292" s="4">
        <v>0</v>
      </c>
      <c r="G292" s="4">
        <v>0</v>
      </c>
      <c r="H292" s="4">
        <v>0</v>
      </c>
      <c r="I292" s="4">
        <v>1260</v>
      </c>
      <c r="J292" s="14" t="s">
        <v>33</v>
      </c>
    </row>
    <row r="293" spans="1:10" s="6" customFormat="1" ht="37.5" customHeight="1">
      <c r="A293" s="32">
        <v>3</v>
      </c>
      <c r="B293" s="23" t="s">
        <v>48</v>
      </c>
      <c r="C293" s="17"/>
      <c r="D293" s="13">
        <v>2019</v>
      </c>
      <c r="E293" s="4">
        <f>I293</f>
        <v>99</v>
      </c>
      <c r="F293" s="4">
        <v>0</v>
      </c>
      <c r="G293" s="4">
        <v>0</v>
      </c>
      <c r="H293" s="4">
        <v>0</v>
      </c>
      <c r="I293" s="4">
        <v>99</v>
      </c>
      <c r="J293" s="14" t="s">
        <v>33</v>
      </c>
    </row>
    <row r="294" spans="1:10" s="6" customFormat="1" ht="13.5" customHeight="1">
      <c r="A294" s="39">
        <v>4</v>
      </c>
      <c r="B294" s="51" t="s">
        <v>49</v>
      </c>
      <c r="C294" s="45"/>
      <c r="D294" s="13">
        <v>2019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8" t="s">
        <v>33</v>
      </c>
    </row>
    <row r="295" spans="1:10" s="6" customFormat="1" ht="12" customHeight="1">
      <c r="A295" s="40"/>
      <c r="B295" s="52"/>
      <c r="C295" s="46"/>
      <c r="D295" s="13">
        <v>2020</v>
      </c>
      <c r="E295" s="4">
        <f>H295</f>
        <v>32.4</v>
      </c>
      <c r="F295" s="4">
        <v>0</v>
      </c>
      <c r="G295" s="4">
        <v>0</v>
      </c>
      <c r="H295" s="4">
        <v>32.4</v>
      </c>
      <c r="I295" s="4">
        <v>0</v>
      </c>
      <c r="J295" s="49"/>
    </row>
    <row r="296" spans="1:10" s="6" customFormat="1" ht="13.5" customHeight="1">
      <c r="A296" s="40"/>
      <c r="B296" s="52"/>
      <c r="C296" s="46"/>
      <c r="D296" s="13">
        <v>2021</v>
      </c>
      <c r="E296" s="4">
        <f>H296</f>
        <v>0</v>
      </c>
      <c r="F296" s="4">
        <v>0</v>
      </c>
      <c r="G296" s="4">
        <v>0</v>
      </c>
      <c r="H296" s="4">
        <v>0</v>
      </c>
      <c r="I296" s="4">
        <v>0</v>
      </c>
      <c r="J296" s="49"/>
    </row>
    <row r="297" spans="1:10" s="6" customFormat="1" ht="13.5" customHeight="1">
      <c r="A297" s="40"/>
      <c r="B297" s="52"/>
      <c r="C297" s="46"/>
      <c r="D297" s="13">
        <v>2022</v>
      </c>
      <c r="E297" s="4">
        <f>H297</f>
        <v>0</v>
      </c>
      <c r="F297" s="4">
        <v>0</v>
      </c>
      <c r="G297" s="4">
        <v>0</v>
      </c>
      <c r="H297" s="4">
        <v>0</v>
      </c>
      <c r="I297" s="4">
        <v>0</v>
      </c>
      <c r="J297" s="49"/>
    </row>
    <row r="298" spans="1:10" s="6" customFormat="1" ht="13.5" customHeight="1">
      <c r="A298" s="40"/>
      <c r="B298" s="52"/>
      <c r="C298" s="46"/>
      <c r="D298" s="13">
        <v>2023</v>
      </c>
      <c r="E298" s="4">
        <f>H298</f>
        <v>0</v>
      </c>
      <c r="F298" s="4">
        <v>0</v>
      </c>
      <c r="G298" s="4">
        <v>0</v>
      </c>
      <c r="H298" s="4">
        <v>0</v>
      </c>
      <c r="I298" s="4">
        <v>0</v>
      </c>
      <c r="J298" s="49"/>
    </row>
    <row r="299" spans="1:10" s="6" customFormat="1" ht="13.5" customHeight="1">
      <c r="A299" s="40"/>
      <c r="B299" s="52"/>
      <c r="C299" s="46"/>
      <c r="D299" s="13">
        <v>2024</v>
      </c>
      <c r="E299" s="4">
        <f>H299</f>
        <v>0</v>
      </c>
      <c r="F299" s="4">
        <v>0</v>
      </c>
      <c r="G299" s="4">
        <v>0</v>
      </c>
      <c r="H299" s="4">
        <v>0</v>
      </c>
      <c r="I299" s="4">
        <v>0</v>
      </c>
      <c r="J299" s="49"/>
    </row>
    <row r="300" spans="1:10" s="6" customFormat="1" ht="32.25" customHeight="1">
      <c r="A300" s="32"/>
      <c r="B300" s="15" t="s">
        <v>21</v>
      </c>
      <c r="C300" s="17"/>
      <c r="D300" s="13"/>
      <c r="E300" s="18">
        <f>SUM(E291:E299)</f>
        <v>1737.9</v>
      </c>
      <c r="F300" s="18">
        <v>0</v>
      </c>
      <c r="G300" s="18">
        <v>0</v>
      </c>
      <c r="H300" s="18">
        <f>SUM(H291:H299)</f>
        <v>32.4</v>
      </c>
      <c r="I300" s="18">
        <f>SUM(I291:I299)</f>
        <v>1705.5</v>
      </c>
      <c r="J300" s="16"/>
    </row>
    <row r="301" spans="1:10" s="6" customFormat="1" ht="15">
      <c r="A301" s="58"/>
      <c r="B301" s="62" t="s">
        <v>54</v>
      </c>
      <c r="C301" s="60"/>
      <c r="D301" s="13">
        <v>2019</v>
      </c>
      <c r="E301" s="5">
        <f>E291+E292+E293+E294</f>
        <v>1705.5</v>
      </c>
      <c r="F301" s="5">
        <v>0</v>
      </c>
      <c r="G301" s="5">
        <v>0</v>
      </c>
      <c r="H301" s="5">
        <f>H294</f>
        <v>0</v>
      </c>
      <c r="I301" s="5">
        <f>I291+I292+I293</f>
        <v>1705.5</v>
      </c>
      <c r="J301" s="16"/>
    </row>
    <row r="302" spans="1:10" s="6" customFormat="1" ht="15">
      <c r="A302" s="40"/>
      <c r="B302" s="61"/>
      <c r="C302" s="61"/>
      <c r="D302" s="13">
        <v>2020</v>
      </c>
      <c r="E302" s="5">
        <f>H302</f>
        <v>32.4</v>
      </c>
      <c r="F302" s="5">
        <v>0</v>
      </c>
      <c r="G302" s="5">
        <v>0</v>
      </c>
      <c r="H302" s="5">
        <f>H295</f>
        <v>32.4</v>
      </c>
      <c r="I302" s="5">
        <v>0</v>
      </c>
      <c r="J302" s="16"/>
    </row>
    <row r="303" spans="1:10" s="6" customFormat="1" ht="15">
      <c r="A303" s="40"/>
      <c r="B303" s="61"/>
      <c r="C303" s="61"/>
      <c r="D303" s="13">
        <v>2021</v>
      </c>
      <c r="E303" s="5">
        <f>H303</f>
        <v>0</v>
      </c>
      <c r="F303" s="5">
        <v>0</v>
      </c>
      <c r="G303" s="5">
        <f>G211+G235+G299</f>
        <v>0</v>
      </c>
      <c r="H303" s="5">
        <v>0</v>
      </c>
      <c r="I303" s="5">
        <f>I211</f>
        <v>0</v>
      </c>
      <c r="J303" s="16"/>
    </row>
    <row r="304" spans="1:10" s="6" customFormat="1" ht="15">
      <c r="A304" s="40"/>
      <c r="B304" s="61"/>
      <c r="C304" s="61"/>
      <c r="D304" s="13">
        <v>2022</v>
      </c>
      <c r="E304" s="5">
        <f>H304</f>
        <v>0</v>
      </c>
      <c r="F304" s="5">
        <v>0</v>
      </c>
      <c r="G304" s="5">
        <f>G211+G235+G299</f>
        <v>0</v>
      </c>
      <c r="H304" s="5">
        <v>0</v>
      </c>
      <c r="I304" s="5">
        <f>I211</f>
        <v>0</v>
      </c>
      <c r="J304" s="16"/>
    </row>
    <row r="305" spans="1:10" s="6" customFormat="1" ht="15">
      <c r="A305" s="40"/>
      <c r="B305" s="61"/>
      <c r="C305" s="61"/>
      <c r="D305" s="13">
        <v>2023</v>
      </c>
      <c r="E305" s="5">
        <f>H305</f>
        <v>0</v>
      </c>
      <c r="F305" s="5">
        <v>0</v>
      </c>
      <c r="G305" s="5">
        <f>G211+G235+G299</f>
        <v>0</v>
      </c>
      <c r="H305" s="5">
        <v>0</v>
      </c>
      <c r="I305" s="5">
        <f>I211</f>
        <v>0</v>
      </c>
      <c r="J305" s="16"/>
    </row>
    <row r="306" spans="1:10" s="6" customFormat="1" ht="15">
      <c r="A306" s="40"/>
      <c r="B306" s="61"/>
      <c r="C306" s="61"/>
      <c r="D306" s="13">
        <v>2024</v>
      </c>
      <c r="E306" s="5">
        <f>H306</f>
        <v>0</v>
      </c>
      <c r="F306" s="5">
        <v>0</v>
      </c>
      <c r="G306" s="5">
        <f>G211+G235+G299</f>
        <v>0</v>
      </c>
      <c r="H306" s="5">
        <v>0</v>
      </c>
      <c r="I306" s="5">
        <f>I211</f>
        <v>0</v>
      </c>
      <c r="J306" s="16"/>
    </row>
    <row r="307" spans="1:10" s="6" customFormat="1" ht="15">
      <c r="A307" s="32"/>
      <c r="B307" s="70" t="s">
        <v>38</v>
      </c>
      <c r="C307" s="71"/>
      <c r="D307" s="71"/>
      <c r="E307" s="71"/>
      <c r="F307" s="71"/>
      <c r="G307" s="71"/>
      <c r="H307" s="71"/>
      <c r="I307" s="71"/>
      <c r="J307" s="72"/>
    </row>
    <row r="308" spans="1:10" s="6" customFormat="1" ht="16.5" customHeight="1">
      <c r="A308" s="39">
        <v>1</v>
      </c>
      <c r="B308" s="51" t="s">
        <v>39</v>
      </c>
      <c r="C308" s="45"/>
      <c r="D308" s="13">
        <v>2019</v>
      </c>
      <c r="E308" s="4">
        <f aca="true" t="shared" si="17" ref="E308:E313">H308</f>
        <v>2</v>
      </c>
      <c r="F308" s="4">
        <v>0</v>
      </c>
      <c r="G308" s="4">
        <v>0</v>
      </c>
      <c r="H308" s="4">
        <v>2</v>
      </c>
      <c r="I308" s="4">
        <v>0</v>
      </c>
      <c r="J308" s="48" t="s">
        <v>33</v>
      </c>
    </row>
    <row r="309" spans="1:10" s="6" customFormat="1" ht="12.75" customHeight="1">
      <c r="A309" s="40"/>
      <c r="B309" s="52"/>
      <c r="C309" s="46"/>
      <c r="D309" s="13">
        <v>2020</v>
      </c>
      <c r="E309" s="4">
        <f t="shared" si="17"/>
        <v>1.7</v>
      </c>
      <c r="F309" s="4">
        <v>0</v>
      </c>
      <c r="G309" s="4">
        <v>0</v>
      </c>
      <c r="H309" s="4">
        <v>1.7</v>
      </c>
      <c r="I309" s="4">
        <v>0</v>
      </c>
      <c r="J309" s="49"/>
    </row>
    <row r="310" spans="1:10" s="6" customFormat="1" ht="12.75" customHeight="1">
      <c r="A310" s="40"/>
      <c r="B310" s="52"/>
      <c r="C310" s="46"/>
      <c r="D310" s="13">
        <v>2021</v>
      </c>
      <c r="E310" s="4">
        <f t="shared" si="17"/>
        <v>1.7</v>
      </c>
      <c r="F310" s="4">
        <v>0</v>
      </c>
      <c r="G310" s="4">
        <v>0</v>
      </c>
      <c r="H310" s="4">
        <v>1.7</v>
      </c>
      <c r="I310" s="4">
        <v>0</v>
      </c>
      <c r="J310" s="49"/>
    </row>
    <row r="311" spans="1:10" s="6" customFormat="1" ht="12.75" customHeight="1">
      <c r="A311" s="40"/>
      <c r="B311" s="52"/>
      <c r="C311" s="46"/>
      <c r="D311" s="13">
        <v>2022</v>
      </c>
      <c r="E311" s="4">
        <f t="shared" si="17"/>
        <v>1.7</v>
      </c>
      <c r="F311" s="4">
        <v>0</v>
      </c>
      <c r="G311" s="4">
        <v>0</v>
      </c>
      <c r="H311" s="4">
        <v>1.7</v>
      </c>
      <c r="I311" s="4">
        <v>0</v>
      </c>
      <c r="J311" s="49"/>
    </row>
    <row r="312" spans="1:10" s="6" customFormat="1" ht="12.75" customHeight="1">
      <c r="A312" s="40"/>
      <c r="B312" s="52"/>
      <c r="C312" s="46"/>
      <c r="D312" s="13">
        <v>2023</v>
      </c>
      <c r="E312" s="4">
        <f t="shared" si="17"/>
        <v>1.7</v>
      </c>
      <c r="F312" s="4">
        <v>0</v>
      </c>
      <c r="G312" s="4">
        <v>0</v>
      </c>
      <c r="H312" s="4">
        <v>1.7</v>
      </c>
      <c r="I312" s="4">
        <v>0</v>
      </c>
      <c r="J312" s="49"/>
    </row>
    <row r="313" spans="1:10" s="6" customFormat="1" ht="12.75" customHeight="1">
      <c r="A313" s="40"/>
      <c r="B313" s="52"/>
      <c r="C313" s="46"/>
      <c r="D313" s="13">
        <v>2024</v>
      </c>
      <c r="E313" s="4">
        <f t="shared" si="17"/>
        <v>1.7</v>
      </c>
      <c r="F313" s="4">
        <v>0</v>
      </c>
      <c r="G313" s="4">
        <v>0</v>
      </c>
      <c r="H313" s="4">
        <v>1.7</v>
      </c>
      <c r="I313" s="4">
        <v>0</v>
      </c>
      <c r="J313" s="49"/>
    </row>
    <row r="314" spans="1:10" s="6" customFormat="1" ht="32.25" customHeight="1">
      <c r="A314" s="32"/>
      <c r="B314" s="15" t="s">
        <v>21</v>
      </c>
      <c r="C314" s="17"/>
      <c r="D314" s="13"/>
      <c r="E314" s="18">
        <f>SUM(E308:E313)</f>
        <v>10.5</v>
      </c>
      <c r="F314" s="18">
        <v>0</v>
      </c>
      <c r="G314" s="18">
        <v>0</v>
      </c>
      <c r="H314" s="18">
        <f>SUM(H308:H313)</f>
        <v>10.5</v>
      </c>
      <c r="I314" s="18">
        <v>0</v>
      </c>
      <c r="J314" s="16"/>
    </row>
    <row r="315" spans="1:10" s="6" customFormat="1" ht="15">
      <c r="A315" s="58"/>
      <c r="B315" s="62" t="s">
        <v>54</v>
      </c>
      <c r="C315" s="60"/>
      <c r="D315" s="13">
        <v>2019</v>
      </c>
      <c r="E315" s="5">
        <f aca="true" t="shared" si="18" ref="E315:E320">H315</f>
        <v>2</v>
      </c>
      <c r="F315" s="5">
        <v>0</v>
      </c>
      <c r="G315" s="5">
        <v>0</v>
      </c>
      <c r="H315" s="5">
        <v>2</v>
      </c>
      <c r="I315" s="5">
        <v>0</v>
      </c>
      <c r="J315" s="16"/>
    </row>
    <row r="316" spans="1:10" s="6" customFormat="1" ht="15">
      <c r="A316" s="40"/>
      <c r="B316" s="61"/>
      <c r="C316" s="61"/>
      <c r="D316" s="13">
        <v>2020</v>
      </c>
      <c r="E316" s="5">
        <f t="shared" si="18"/>
        <v>1.7</v>
      </c>
      <c r="F316" s="5">
        <v>0</v>
      </c>
      <c r="G316" s="5">
        <v>0</v>
      </c>
      <c r="H316" s="5">
        <v>1.7</v>
      </c>
      <c r="I316" s="5">
        <v>0</v>
      </c>
      <c r="J316" s="16"/>
    </row>
    <row r="317" spans="1:10" s="6" customFormat="1" ht="15">
      <c r="A317" s="40"/>
      <c r="B317" s="61"/>
      <c r="C317" s="61"/>
      <c r="D317" s="13">
        <v>2021</v>
      </c>
      <c r="E317" s="5">
        <f t="shared" si="18"/>
        <v>1.7</v>
      </c>
      <c r="F317" s="5">
        <v>0</v>
      </c>
      <c r="G317" s="5">
        <f>G259+G281+G313</f>
        <v>0</v>
      </c>
      <c r="H317" s="5">
        <v>1.7</v>
      </c>
      <c r="I317" s="5">
        <f>I259</f>
        <v>0</v>
      </c>
      <c r="J317" s="16"/>
    </row>
    <row r="318" spans="1:10" s="6" customFormat="1" ht="15">
      <c r="A318" s="40"/>
      <c r="B318" s="61"/>
      <c r="C318" s="61"/>
      <c r="D318" s="13">
        <v>2022</v>
      </c>
      <c r="E318" s="5">
        <f t="shared" si="18"/>
        <v>1.7</v>
      </c>
      <c r="F318" s="5">
        <v>0</v>
      </c>
      <c r="G318" s="5">
        <f>G259+G281+G313</f>
        <v>0</v>
      </c>
      <c r="H318" s="5">
        <v>1.7</v>
      </c>
      <c r="I318" s="5">
        <f>I259</f>
        <v>0</v>
      </c>
      <c r="J318" s="16"/>
    </row>
    <row r="319" spans="1:10" s="6" customFormat="1" ht="15">
      <c r="A319" s="40"/>
      <c r="B319" s="61"/>
      <c r="C319" s="61"/>
      <c r="D319" s="13">
        <v>2023</v>
      </c>
      <c r="E319" s="5">
        <f t="shared" si="18"/>
        <v>1.7</v>
      </c>
      <c r="F319" s="5">
        <v>0</v>
      </c>
      <c r="G319" s="5">
        <f>G259+G281+G313</f>
        <v>0</v>
      </c>
      <c r="H319" s="5">
        <v>1.7</v>
      </c>
      <c r="I319" s="5">
        <f>I259</f>
        <v>0</v>
      </c>
      <c r="J319" s="16"/>
    </row>
    <row r="320" spans="1:10" s="6" customFormat="1" ht="15">
      <c r="A320" s="40"/>
      <c r="B320" s="61"/>
      <c r="C320" s="61"/>
      <c r="D320" s="13">
        <v>2024</v>
      </c>
      <c r="E320" s="5">
        <f t="shared" si="18"/>
        <v>1.7</v>
      </c>
      <c r="F320" s="5">
        <v>0</v>
      </c>
      <c r="G320" s="5">
        <f>G259+G281+G313</f>
        <v>0</v>
      </c>
      <c r="H320" s="5">
        <v>1.7</v>
      </c>
      <c r="I320" s="5">
        <f>I259</f>
        <v>0</v>
      </c>
      <c r="J320" s="16"/>
    </row>
    <row r="321" spans="1:10" s="7" customFormat="1" ht="21" customHeight="1">
      <c r="A321" s="21"/>
      <c r="B321" s="15" t="s">
        <v>55</v>
      </c>
      <c r="C321" s="15"/>
      <c r="D321" s="21"/>
      <c r="E321" s="5">
        <f>E33+E56+E84+E140+E186+E283+E300+E314</f>
        <v>180880.92422000002</v>
      </c>
      <c r="F321" s="5">
        <f>F283</f>
        <v>1173.9740000000002</v>
      </c>
      <c r="G321" s="5">
        <f>G33+G56+G84+G140+G186+G283+G300+G314</f>
        <v>28784.67535</v>
      </c>
      <c r="H321" s="5">
        <f>H33+H56+H84+H140+H186+H283+H300+H314</f>
        <v>130846.88150999998</v>
      </c>
      <c r="I321" s="5">
        <f>I33+I56+I84+I140+I186+I283+I300+I314</f>
        <v>20075.393360000002</v>
      </c>
      <c r="J321" s="22"/>
    </row>
    <row r="322" spans="1:10" s="7" customFormat="1" ht="21" customHeight="1">
      <c r="A322" s="21"/>
      <c r="B322" s="62" t="s">
        <v>54</v>
      </c>
      <c r="C322" s="15"/>
      <c r="D322" s="21">
        <v>2019</v>
      </c>
      <c r="E322" s="5">
        <f>E34+E57+E85+E141+E187+E284+E301+E315</f>
        <v>48031.00321</v>
      </c>
      <c r="F322" s="5">
        <f>F284</f>
        <v>349.374</v>
      </c>
      <c r="G322" s="5">
        <f>G315+G301+G284+G187+G141+G57</f>
        <v>19390.97335</v>
      </c>
      <c r="H322" s="5">
        <f>H315+H301+H284+H187+H141+H85+H57+H34</f>
        <v>22015.58151</v>
      </c>
      <c r="I322" s="5">
        <f>I301+I187+I141+I284+I34+I85</f>
        <v>6275.07435</v>
      </c>
      <c r="J322" s="22"/>
    </row>
    <row r="323" spans="1:10" s="7" customFormat="1" ht="21" customHeight="1">
      <c r="A323" s="21"/>
      <c r="B323" s="61"/>
      <c r="C323" s="15"/>
      <c r="D323" s="21">
        <v>2020</v>
      </c>
      <c r="E323" s="5">
        <f>E35+E58+E86+E142+E188+E285+E302+E316</f>
        <v>33362.54101</v>
      </c>
      <c r="F323" s="5">
        <f>F35+F58+F86+F142+F188+F285+F302+F316</f>
        <v>267.2</v>
      </c>
      <c r="G323" s="5">
        <f>G316+G302+G285+G188+G142+G86+G58</f>
        <v>7421.4220000000005</v>
      </c>
      <c r="H323" s="5">
        <f>H316+H302+H188+H142+H86+H58+H35+H285</f>
        <v>22749.800000000003</v>
      </c>
      <c r="I323" s="5">
        <f>I188+I316+I142</f>
        <v>2924.11901</v>
      </c>
      <c r="J323" s="22"/>
    </row>
    <row r="324" spans="1:10" s="7" customFormat="1" ht="21" customHeight="1">
      <c r="A324" s="21"/>
      <c r="B324" s="61"/>
      <c r="C324" s="15"/>
      <c r="D324" s="21">
        <v>2021</v>
      </c>
      <c r="E324" s="5">
        <f>E317+E303+E286+E189+E143+E87+E59+E36</f>
        <v>25479.020000000004</v>
      </c>
      <c r="F324" s="5">
        <f>F286</f>
        <v>271.6</v>
      </c>
      <c r="G324" s="5">
        <f>G286+G189+G59</f>
        <v>936.7199999999999</v>
      </c>
      <c r="H324" s="5">
        <f>H317+H303+H286+H189+H143+H87+H59+H36</f>
        <v>21584.5</v>
      </c>
      <c r="I324" s="5">
        <f>I189</f>
        <v>2686.2</v>
      </c>
      <c r="J324" s="22"/>
    </row>
    <row r="325" spans="1:10" s="7" customFormat="1" ht="21" customHeight="1">
      <c r="A325" s="21"/>
      <c r="B325" s="61"/>
      <c r="C325" s="15"/>
      <c r="D325" s="21">
        <v>2022</v>
      </c>
      <c r="E325" s="5">
        <f>E318+E304+E287+E190+E144+E88+E60+E37</f>
        <v>25451.520000000004</v>
      </c>
      <c r="F325" s="5">
        <f>F287</f>
        <v>285.8</v>
      </c>
      <c r="G325" s="5">
        <f>G320+G306+G289+G192+G146+G90+G62+G39+G60</f>
        <v>936.7199999999999</v>
      </c>
      <c r="H325" s="5">
        <f>H318+H304+H287+H190+H144+H88+H60+H37</f>
        <v>21499</v>
      </c>
      <c r="I325" s="5">
        <f>I192</f>
        <v>2730</v>
      </c>
      <c r="J325" s="22"/>
    </row>
    <row r="326" spans="1:10" s="7" customFormat="1" ht="21" customHeight="1">
      <c r="A326" s="21"/>
      <c r="B326" s="61"/>
      <c r="C326" s="15"/>
      <c r="D326" s="21">
        <v>2023</v>
      </c>
      <c r="E326" s="5">
        <f>E320+E306+E289+E192+E146+E90+E62+E39</f>
        <v>24278.420000000006</v>
      </c>
      <c r="F326" s="5">
        <f>F289</f>
        <v>0</v>
      </c>
      <c r="G326" s="5">
        <f>G320+G306+G289+G192+G146+G90+G62+G39</f>
        <v>49.42</v>
      </c>
      <c r="H326" s="5">
        <f>H320+H306+H289+H192+H146+H90+H39+H62</f>
        <v>21499</v>
      </c>
      <c r="I326" s="5">
        <f>I192</f>
        <v>2730</v>
      </c>
      <c r="J326" s="22"/>
    </row>
    <row r="327" spans="1:10" s="7" customFormat="1" ht="21" customHeight="1">
      <c r="A327" s="21"/>
      <c r="B327" s="61"/>
      <c r="C327" s="15"/>
      <c r="D327" s="21">
        <v>2024</v>
      </c>
      <c r="E327" s="5">
        <f>E320+E306+E289+E192+E146+E90+E62+E39</f>
        <v>24278.420000000006</v>
      </c>
      <c r="F327" s="5">
        <f>F289</f>
        <v>0</v>
      </c>
      <c r="G327" s="5">
        <f>G320+G306+G289+G192+G146+G90+G62+G39</f>
        <v>49.42</v>
      </c>
      <c r="H327" s="5">
        <f>H320+H306+H289+H192+H146+H90+H39+H62</f>
        <v>21499</v>
      </c>
      <c r="I327" s="5">
        <f>I192</f>
        <v>2730</v>
      </c>
      <c r="J327" s="22"/>
    </row>
    <row r="328" spans="1:9" s="6" customFormat="1" ht="15">
      <c r="A328" s="26"/>
      <c r="I328" s="27"/>
    </row>
    <row r="329" spans="1:9" s="6" customFormat="1" ht="15">
      <c r="A329" s="26"/>
      <c r="I329" s="27"/>
    </row>
    <row r="332" ht="13.5" customHeight="1"/>
  </sheetData>
  <sheetProtection/>
  <mergeCells count="200">
    <mergeCell ref="B138:B139"/>
    <mergeCell ref="C138:C139"/>
    <mergeCell ref="A116:A120"/>
    <mergeCell ref="B116:B120"/>
    <mergeCell ref="C116:C120"/>
    <mergeCell ref="A132:A137"/>
    <mergeCell ref="B132:B137"/>
    <mergeCell ref="J121:J125"/>
    <mergeCell ref="B72:B77"/>
    <mergeCell ref="C72:C77"/>
    <mergeCell ref="A72:A77"/>
    <mergeCell ref="A78:A83"/>
    <mergeCell ref="B78:B83"/>
    <mergeCell ref="C78:C83"/>
    <mergeCell ref="J116:J120"/>
    <mergeCell ref="A104:A109"/>
    <mergeCell ref="B104:B109"/>
    <mergeCell ref="B308:B313"/>
    <mergeCell ref="A110:A115"/>
    <mergeCell ref="B110:B115"/>
    <mergeCell ref="A126:A131"/>
    <mergeCell ref="B126:B131"/>
    <mergeCell ref="C126:C131"/>
    <mergeCell ref="A121:A125"/>
    <mergeCell ref="B121:B125"/>
    <mergeCell ref="C121:C125"/>
    <mergeCell ref="A138:A139"/>
    <mergeCell ref="J248:J253"/>
    <mergeCell ref="B322:B327"/>
    <mergeCell ref="B315:B320"/>
    <mergeCell ref="B284:B289"/>
    <mergeCell ref="B187:B192"/>
    <mergeCell ref="A284:A289"/>
    <mergeCell ref="B248:B253"/>
    <mergeCell ref="B218:B223"/>
    <mergeCell ref="A248:A253"/>
    <mergeCell ref="A187:A192"/>
    <mergeCell ref="C242:C247"/>
    <mergeCell ref="C284:C289"/>
    <mergeCell ref="A260:A263"/>
    <mergeCell ref="B260:B263"/>
    <mergeCell ref="B224:B229"/>
    <mergeCell ref="B290:J290"/>
    <mergeCell ref="A264:A269"/>
    <mergeCell ref="B264:B269"/>
    <mergeCell ref="C264:C269"/>
    <mergeCell ref="J264:J269"/>
    <mergeCell ref="J260:J263"/>
    <mergeCell ref="A230:A235"/>
    <mergeCell ref="B230:B235"/>
    <mergeCell ref="C230:C235"/>
    <mergeCell ref="J230:J235"/>
    <mergeCell ref="A254:A259"/>
    <mergeCell ref="B254:B259"/>
    <mergeCell ref="C236:C241"/>
    <mergeCell ref="A242:A247"/>
    <mergeCell ref="B242:B247"/>
    <mergeCell ref="A224:A229"/>
    <mergeCell ref="J254:J259"/>
    <mergeCell ref="C254:C259"/>
    <mergeCell ref="A236:A241"/>
    <mergeCell ref="B236:B241"/>
    <mergeCell ref="J218:J223"/>
    <mergeCell ref="J224:J229"/>
    <mergeCell ref="C224:C229"/>
    <mergeCell ref="J242:J247"/>
    <mergeCell ref="J236:J241"/>
    <mergeCell ref="B212:B217"/>
    <mergeCell ref="C212:C217"/>
    <mergeCell ref="A4:A6"/>
    <mergeCell ref="D4:D6"/>
    <mergeCell ref="B4:B6"/>
    <mergeCell ref="B193:J193"/>
    <mergeCell ref="B40:J40"/>
    <mergeCell ref="J4:J6"/>
    <mergeCell ref="B8:J8"/>
    <mergeCell ref="J126:J131"/>
    <mergeCell ref="C4:C6"/>
    <mergeCell ref="C110:C115"/>
    <mergeCell ref="J110:J115"/>
    <mergeCell ref="A1:J1"/>
    <mergeCell ref="A2:J2"/>
    <mergeCell ref="A3:J3"/>
    <mergeCell ref="E4:I4"/>
    <mergeCell ref="F5:I5"/>
    <mergeCell ref="B63:J63"/>
    <mergeCell ref="J9:J14"/>
    <mergeCell ref="A9:A14"/>
    <mergeCell ref="B9:B14"/>
    <mergeCell ref="C9:C14"/>
    <mergeCell ref="C15:C20"/>
    <mergeCell ref="A15:A20"/>
    <mergeCell ref="B15:B20"/>
    <mergeCell ref="A41:A46"/>
    <mergeCell ref="B41:B46"/>
    <mergeCell ref="C41:C46"/>
    <mergeCell ref="A21:A26"/>
    <mergeCell ref="B21:B26"/>
    <mergeCell ref="C21:C26"/>
    <mergeCell ref="J15:J20"/>
    <mergeCell ref="J41:J46"/>
    <mergeCell ref="B34:B39"/>
    <mergeCell ref="C34:C39"/>
    <mergeCell ref="J33:J39"/>
    <mergeCell ref="A47:A52"/>
    <mergeCell ref="B47:B52"/>
    <mergeCell ref="J47:J52"/>
    <mergeCell ref="A34:A39"/>
    <mergeCell ref="C47:C52"/>
    <mergeCell ref="A64:A69"/>
    <mergeCell ref="B64:B69"/>
    <mergeCell ref="J64:J69"/>
    <mergeCell ref="C64:C69"/>
    <mergeCell ref="B57:B62"/>
    <mergeCell ref="C57:C62"/>
    <mergeCell ref="J56:J62"/>
    <mergeCell ref="C104:C109"/>
    <mergeCell ref="J104:J109"/>
    <mergeCell ref="B91:J91"/>
    <mergeCell ref="A98:A103"/>
    <mergeCell ref="B98:B103"/>
    <mergeCell ref="C98:C103"/>
    <mergeCell ref="J98:J103"/>
    <mergeCell ref="A148:A153"/>
    <mergeCell ref="B148:B153"/>
    <mergeCell ref="J148:J153"/>
    <mergeCell ref="B141:B146"/>
    <mergeCell ref="C141:C146"/>
    <mergeCell ref="B147:J147"/>
    <mergeCell ref="A141:A146"/>
    <mergeCell ref="J180:J185"/>
    <mergeCell ref="C174:C179"/>
    <mergeCell ref="C180:C185"/>
    <mergeCell ref="J162:J167"/>
    <mergeCell ref="A168:A173"/>
    <mergeCell ref="B168:B173"/>
    <mergeCell ref="J168:J173"/>
    <mergeCell ref="C162:C167"/>
    <mergeCell ref="C168:C173"/>
    <mergeCell ref="A162:A167"/>
    <mergeCell ref="J212:J217"/>
    <mergeCell ref="C132:C137"/>
    <mergeCell ref="J132:J137"/>
    <mergeCell ref="C308:C313"/>
    <mergeCell ref="C187:C192"/>
    <mergeCell ref="B307:J307"/>
    <mergeCell ref="J308:J313"/>
    <mergeCell ref="J186:J192"/>
    <mergeCell ref="J174:J179"/>
    <mergeCell ref="B174:B179"/>
    <mergeCell ref="J294:J299"/>
    <mergeCell ref="C270:C275"/>
    <mergeCell ref="J270:J275"/>
    <mergeCell ref="B85:B90"/>
    <mergeCell ref="C85:C90"/>
    <mergeCell ref="J140:J146"/>
    <mergeCell ref="J84:J90"/>
    <mergeCell ref="C294:C299"/>
    <mergeCell ref="J194:J199"/>
    <mergeCell ref="J200:J211"/>
    <mergeCell ref="B162:B167"/>
    <mergeCell ref="A315:A320"/>
    <mergeCell ref="C315:C320"/>
    <mergeCell ref="A294:A299"/>
    <mergeCell ref="B294:B299"/>
    <mergeCell ref="A174:A179"/>
    <mergeCell ref="A180:A185"/>
    <mergeCell ref="B180:B185"/>
    <mergeCell ref="C218:C223"/>
    <mergeCell ref="A301:A306"/>
    <mergeCell ref="C301:C306"/>
    <mergeCell ref="B301:B306"/>
    <mergeCell ref="A308:A313"/>
    <mergeCell ref="A194:A199"/>
    <mergeCell ref="B194:B199"/>
    <mergeCell ref="C194:C199"/>
    <mergeCell ref="A200:A211"/>
    <mergeCell ref="B200:B211"/>
    <mergeCell ref="A218:A223"/>
    <mergeCell ref="A212:A217"/>
    <mergeCell ref="J21:J26"/>
    <mergeCell ref="J27:J32"/>
    <mergeCell ref="A27:A32"/>
    <mergeCell ref="B27:B32"/>
    <mergeCell ref="A85:A90"/>
    <mergeCell ref="A92:A97"/>
    <mergeCell ref="B92:B97"/>
    <mergeCell ref="C92:C97"/>
    <mergeCell ref="J92:J97"/>
    <mergeCell ref="A57:A62"/>
    <mergeCell ref="A156:A161"/>
    <mergeCell ref="B156:B161"/>
    <mergeCell ref="C156:C161"/>
    <mergeCell ref="J156:J161"/>
    <mergeCell ref="A276:A281"/>
    <mergeCell ref="B276:B281"/>
    <mergeCell ref="C276:C281"/>
    <mergeCell ref="J276:J281"/>
    <mergeCell ref="A270:A275"/>
    <mergeCell ref="B270:B275"/>
  </mergeCells>
  <printOptions horizontalCentered="1"/>
  <pageMargins left="0" right="0" top="0" bottom="0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2020-04-08T10:02:15Z</dcterms:modified>
  <cp:category/>
  <cp:version/>
  <cp:contentType/>
  <cp:contentStatus/>
</cp:coreProperties>
</file>