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5" i="1"/>
  <c r="D62"/>
  <c r="E26" l="1"/>
  <c r="F26"/>
  <c r="G26"/>
  <c r="H26"/>
  <c r="I26"/>
  <c r="D318"/>
  <c r="D26"/>
  <c r="E318" l="1"/>
  <c r="F318"/>
  <c r="G318"/>
  <c r="H318"/>
  <c r="I318"/>
  <c r="D189"/>
  <c r="E323" l="1"/>
  <c r="F323"/>
  <c r="G323"/>
  <c r="H323"/>
  <c r="I323"/>
  <c r="I322"/>
  <c r="H322"/>
  <c r="G322"/>
  <c r="F322"/>
  <c r="E322"/>
  <c r="D322"/>
  <c r="I321"/>
  <c r="E321"/>
  <c r="F321"/>
  <c r="G321"/>
  <c r="H321"/>
  <c r="D321"/>
  <c r="E320"/>
  <c r="F320"/>
  <c r="G320"/>
  <c r="H320"/>
  <c r="I320"/>
  <c r="E319"/>
  <c r="F319"/>
  <c r="G319"/>
  <c r="H319"/>
  <c r="I319"/>
  <c r="D319"/>
  <c r="E317"/>
  <c r="F317"/>
  <c r="G317"/>
  <c r="H317"/>
  <c r="I317"/>
  <c r="D317"/>
  <c r="E316"/>
  <c r="F316"/>
  <c r="G316"/>
  <c r="H316"/>
  <c r="I316"/>
  <c r="D316"/>
  <c r="E315"/>
  <c r="F315"/>
  <c r="G315"/>
  <c r="H315"/>
  <c r="I315"/>
  <c r="D315"/>
  <c r="E314"/>
  <c r="F314"/>
  <c r="G314"/>
  <c r="H314"/>
  <c r="I314"/>
  <c r="D314"/>
  <c r="E270"/>
  <c r="F270"/>
  <c r="G270"/>
  <c r="H270"/>
  <c r="I270"/>
  <c r="D259"/>
  <c r="E286"/>
  <c r="F286"/>
  <c r="G286"/>
  <c r="H286"/>
  <c r="I286"/>
  <c r="D286"/>
  <c r="D277"/>
  <c r="D275"/>
  <c r="E272"/>
  <c r="F272"/>
  <c r="G272"/>
  <c r="H272"/>
  <c r="D272"/>
  <c r="E271"/>
  <c r="F271"/>
  <c r="G271"/>
  <c r="H271"/>
  <c r="E273"/>
  <c r="F273"/>
  <c r="G273"/>
  <c r="H273"/>
  <c r="I273"/>
  <c r="I272"/>
  <c r="I271"/>
  <c r="I299"/>
  <c r="H299"/>
  <c r="G299"/>
  <c r="F299"/>
  <c r="E299"/>
  <c r="D299"/>
  <c r="D267"/>
  <c r="D257"/>
  <c r="D252"/>
  <c r="H250"/>
  <c r="D247"/>
  <c r="D223"/>
  <c r="D198"/>
  <c r="H203"/>
  <c r="D203" s="1"/>
  <c r="D213"/>
  <c r="D232"/>
  <c r="D208"/>
  <c r="E190"/>
  <c r="F190"/>
  <c r="G190"/>
  <c r="H190"/>
  <c r="I190"/>
  <c r="D190"/>
  <c r="E193" l="1"/>
  <c r="F193"/>
  <c r="I193"/>
  <c r="E191"/>
  <c r="F191"/>
  <c r="G191"/>
  <c r="H191"/>
  <c r="I191"/>
  <c r="E192"/>
  <c r="F192"/>
  <c r="I192"/>
  <c r="E189"/>
  <c r="F189"/>
  <c r="G189"/>
  <c r="H189"/>
  <c r="I189"/>
  <c r="G164"/>
  <c r="G192" s="1"/>
  <c r="D187"/>
  <c r="D182"/>
  <c r="D192" s="1"/>
  <c r="H154"/>
  <c r="H192" s="1"/>
  <c r="E149"/>
  <c r="F149"/>
  <c r="G149"/>
  <c r="I149"/>
  <c r="E148"/>
  <c r="F148"/>
  <c r="G148"/>
  <c r="H148"/>
  <c r="D143"/>
  <c r="I148"/>
  <c r="E147"/>
  <c r="F147"/>
  <c r="G147"/>
  <c r="H147"/>
  <c r="I147"/>
  <c r="E146"/>
  <c r="F146"/>
  <c r="G146"/>
  <c r="H146"/>
  <c r="I146"/>
  <c r="E145"/>
  <c r="F145"/>
  <c r="G145"/>
  <c r="H145"/>
  <c r="I145"/>
  <c r="H134"/>
  <c r="H149" s="1"/>
  <c r="D134"/>
  <c r="H139"/>
  <c r="D139"/>
  <c r="D129"/>
  <c r="D128"/>
  <c r="D127"/>
  <c r="D126"/>
  <c r="D125"/>
  <c r="D123"/>
  <c r="D118"/>
  <c r="D112"/>
  <c r="D111"/>
  <c r="D102"/>
  <c r="D97"/>
  <c r="E92"/>
  <c r="F92"/>
  <c r="G92"/>
  <c r="H92"/>
  <c r="I92"/>
  <c r="E91"/>
  <c r="F91"/>
  <c r="G91"/>
  <c r="H91"/>
  <c r="I91"/>
  <c r="E90"/>
  <c r="F90"/>
  <c r="G90"/>
  <c r="H90"/>
  <c r="I90"/>
  <c r="E89"/>
  <c r="F89"/>
  <c r="G89"/>
  <c r="H89"/>
  <c r="I89"/>
  <c r="E88"/>
  <c r="F88"/>
  <c r="G88"/>
  <c r="H88"/>
  <c r="I88"/>
  <c r="D86"/>
  <c r="D81"/>
  <c r="E66"/>
  <c r="F66"/>
  <c r="G66"/>
  <c r="I66"/>
  <c r="E65"/>
  <c r="F65"/>
  <c r="G65"/>
  <c r="I65"/>
  <c r="E64"/>
  <c r="F64"/>
  <c r="G64"/>
  <c r="H64"/>
  <c r="I64"/>
  <c r="E63"/>
  <c r="F63"/>
  <c r="G63"/>
  <c r="H63"/>
  <c r="I63"/>
  <c r="E62"/>
  <c r="F62"/>
  <c r="G62"/>
  <c r="H62"/>
  <c r="I62"/>
  <c r="H56"/>
  <c r="D56"/>
  <c r="H55"/>
  <c r="H65" s="1"/>
  <c r="D55"/>
  <c r="D52"/>
  <c r="H51"/>
  <c r="D51"/>
  <c r="D42"/>
  <c r="D35"/>
  <c r="D40"/>
  <c r="E30"/>
  <c r="F30"/>
  <c r="G30"/>
  <c r="H30"/>
  <c r="I30"/>
  <c r="E29"/>
  <c r="F29"/>
  <c r="G29"/>
  <c r="H29"/>
  <c r="I29"/>
  <c r="E28"/>
  <c r="F28"/>
  <c r="G28"/>
  <c r="H28"/>
  <c r="I28"/>
  <c r="E27"/>
  <c r="F27"/>
  <c r="G27"/>
  <c r="H27"/>
  <c r="I27"/>
  <c r="D24"/>
  <c r="D14"/>
  <c r="D71"/>
  <c r="D91" s="1"/>
  <c r="D148" l="1"/>
  <c r="D29"/>
  <c r="D65"/>
  <c r="D298"/>
  <c r="D280" l="1"/>
  <c r="D285" s="1"/>
  <c r="D282"/>
  <c r="D287" s="1"/>
  <c r="E285"/>
  <c r="F285"/>
  <c r="G285"/>
  <c r="H285"/>
  <c r="I285"/>
  <c r="E287"/>
  <c r="F287"/>
  <c r="G287"/>
  <c r="H287"/>
  <c r="I287"/>
  <c r="D268"/>
  <c r="D258"/>
  <c r="D248"/>
  <c r="D233"/>
  <c r="D228"/>
  <c r="D224"/>
  <c r="D214"/>
  <c r="D209"/>
  <c r="H204"/>
  <c r="D199"/>
  <c r="D188"/>
  <c r="D183"/>
  <c r="D178"/>
  <c r="D177"/>
  <c r="H155"/>
  <c r="H193" s="1"/>
  <c r="D144"/>
  <c r="D124"/>
  <c r="D119"/>
  <c r="D103"/>
  <c r="D98"/>
  <c r="D87"/>
  <c r="D92" s="1"/>
  <c r="D82"/>
  <c r="H61"/>
  <c r="H66" s="1"/>
  <c r="D41"/>
  <c r="D36"/>
  <c r="D25"/>
  <c r="D15"/>
  <c r="D104"/>
  <c r="D113"/>
  <c r="D110"/>
  <c r="D109"/>
  <c r="D32"/>
  <c r="D149" l="1"/>
  <c r="D30"/>
  <c r="D204"/>
  <c r="D176"/>
  <c r="D173"/>
  <c r="D171"/>
  <c r="D161"/>
  <c r="G165" l="1"/>
  <c r="G193" s="1"/>
  <c r="E313"/>
  <c r="F313"/>
  <c r="G313"/>
  <c r="H313"/>
  <c r="I313"/>
  <c r="D305"/>
  <c r="D303"/>
  <c r="D61" l="1"/>
  <c r="D66" s="1"/>
  <c r="D13" l="1"/>
  <c r="F11"/>
  <c r="D37"/>
  <c r="D11" l="1"/>
  <c r="D39"/>
  <c r="D17"/>
  <c r="D309"/>
  <c r="D310"/>
  <c r="D308"/>
  <c r="D313" s="1"/>
  <c r="D292"/>
  <c r="D297" s="1"/>
  <c r="D293"/>
  <c r="D300" s="1"/>
  <c r="D291"/>
  <c r="D296" s="1"/>
  <c r="D196"/>
  <c r="D197"/>
  <c r="D200"/>
  <c r="D201"/>
  <c r="D202"/>
  <c r="D205"/>
  <c r="D206"/>
  <c r="D207"/>
  <c r="D210"/>
  <c r="D211"/>
  <c r="D212"/>
  <c r="D215"/>
  <c r="D216"/>
  <c r="D217"/>
  <c r="D220"/>
  <c r="D222"/>
  <c r="D225"/>
  <c r="D226"/>
  <c r="D227"/>
  <c r="D229"/>
  <c r="D230"/>
  <c r="D231"/>
  <c r="D234"/>
  <c r="D239"/>
  <c r="D240"/>
  <c r="D241"/>
  <c r="D244"/>
  <c r="D246"/>
  <c r="D249"/>
  <c r="D254"/>
  <c r="D255"/>
  <c r="D256"/>
  <c r="D264"/>
  <c r="D265"/>
  <c r="D266"/>
  <c r="D195"/>
  <c r="D152"/>
  <c r="D153"/>
  <c r="D179"/>
  <c r="D181"/>
  <c r="D184"/>
  <c r="D185"/>
  <c r="D186"/>
  <c r="D151"/>
  <c r="D95"/>
  <c r="D96"/>
  <c r="D99"/>
  <c r="D100"/>
  <c r="D101"/>
  <c r="D115"/>
  <c r="D116"/>
  <c r="D117"/>
  <c r="D120"/>
  <c r="D121"/>
  <c r="D122"/>
  <c r="D140"/>
  <c r="D141"/>
  <c r="D142"/>
  <c r="D94"/>
  <c r="D69"/>
  <c r="D89" s="1"/>
  <c r="D70"/>
  <c r="D73"/>
  <c r="D78"/>
  <c r="D80"/>
  <c r="D83"/>
  <c r="D85"/>
  <c r="D68"/>
  <c r="D33"/>
  <c r="D63" s="1"/>
  <c r="D34"/>
  <c r="D64" s="1"/>
  <c r="D21"/>
  <c r="D22"/>
  <c r="D23"/>
  <c r="D28" s="1"/>
  <c r="F16"/>
  <c r="D16" s="1"/>
  <c r="E300"/>
  <c r="F300"/>
  <c r="G300"/>
  <c r="H300"/>
  <c r="I300"/>
  <c r="E297"/>
  <c r="F297"/>
  <c r="G297"/>
  <c r="H297"/>
  <c r="I297"/>
  <c r="E296"/>
  <c r="F296"/>
  <c r="G296"/>
  <c r="H296"/>
  <c r="I296"/>
  <c r="E269"/>
  <c r="F269"/>
  <c r="G269"/>
  <c r="H269"/>
  <c r="I269"/>
  <c r="D270" l="1"/>
  <c r="D191"/>
  <c r="D320" s="1"/>
  <c r="D323" s="1"/>
  <c r="D155"/>
  <c r="D193" s="1"/>
  <c r="D146"/>
  <c r="D147"/>
  <c r="D90"/>
  <c r="D88"/>
  <c r="D27"/>
  <c r="D312"/>
  <c r="D269"/>
  <c r="D156"/>
  <c r="D253" l="1"/>
  <c r="D273" s="1"/>
  <c r="D251"/>
  <c r="D271" s="1"/>
</calcChain>
</file>

<file path=xl/sharedStrings.xml><?xml version="1.0" encoding="utf-8"?>
<sst xmlns="http://schemas.openxmlformats.org/spreadsheetml/2006/main" count="154" uniqueCount="100">
  <si>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</si>
  <si>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</si>
  <si>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</si>
  <si>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</si>
  <si>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</si>
  <si>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</si>
  <si>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</si>
  <si>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</si>
  <si>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</si>
  <si>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</si>
  <si>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</si>
  <si>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</si>
  <si>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</si>
  <si>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</si>
  <si>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Комплексы процессных мероприятий</t>
  </si>
  <si>
    <t>1. Комплекс процессных мероприятий «Безопасность муниципального образования»</t>
  </si>
  <si>
    <t>Мероприятия по укреплению общественного порядка, противодействию терроризму и экстремизму</t>
  </si>
  <si>
    <t>2. Комплекс процессных мероприятий «Дорожное хозяйство»</t>
  </si>
  <si>
    <t>Содержание дорог общего пользования местного значения и искусственных сооружений на них</t>
  </si>
  <si>
    <t>3. Комплекс процессных мероприятий «Жилищно-коммунальное хозяйство»</t>
  </si>
  <si>
    <t>Управление муниципальным имущством</t>
  </si>
  <si>
    <t>Ремонт объектов муниципального имущества</t>
  </si>
  <si>
    <t>Прочие мероприятия в области коммунального хозяйства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</si>
  <si>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</si>
  <si>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</si>
  <si>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</si>
  <si>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Обрезка крон деревьев  и декоративных кустарников, валка сухих, аварийных деревьев и кустарников</t>
  </si>
  <si>
    <t>Содержание и уборка кладбищ и захоронений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</si>
  <si>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</si>
  <si>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обспечение сохранности библиотечных фондов библиотек поселения</t>
  </si>
  <si>
    <t>Содействие развитию занятости молодежи</t>
  </si>
  <si>
    <t>Организация и проведение культурно-массовых мероприятий</t>
  </si>
  <si>
    <t xml:space="preserve">Участие в профилактике наркомании </t>
  </si>
  <si>
    <t>6. Комплекс процессных мероприятий «Муниципальное управление»</t>
  </si>
  <si>
    <t>Резервный фонд администрации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</si>
  <si>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</si>
  <si>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</si>
  <si>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</si>
  <si>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</si>
  <si>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</si>
  <si>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</si>
  <si>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</si>
  <si>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</si>
  <si>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</si>
  <si>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самоупрвления</t>
  </si>
  <si>
    <t>Пенсия за выслугу лет муниципальным служащим</t>
  </si>
  <si>
    <t>8. Комплекс процессных мероприятий «Поддержка субъектов малого и среднего предпринимательства»</t>
  </si>
  <si>
    <t>Информационная и консультационная поддержка субъектов малого и среднего предпринимательства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</si>
  <si>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</si>
  <si>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Администрация Старопольского сельского поселения</t>
  </si>
  <si>
    <t>Содержание и ремонт мест воинских захоронений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</si>
  <si>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</si>
  <si>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1. Мероприятия, направленные на достижение целей проекта «Благоустройство территории»</t>
  </si>
  <si>
    <t>Мероприятия, направленные на достижение целей проектов</t>
  </si>
  <si>
    <t>Итого по комплексу процессных мероприятий "Безопасность муниципального образования":</t>
  </si>
  <si>
    <t>Итого по комплексу процессных мероприятий "Дорожное хозяйство":</t>
  </si>
  <si>
    <t>Итого по комплексу процессных мероприятий "Жилищно-коммунальное хозяйство":</t>
  </si>
  <si>
    <t>Итого по комплексу процессных мероприятий "Благоустройство территории":</t>
  </si>
  <si>
    <t>Итого по комплексу процессных мероприятий "Культура, молодежная политика, физическая культура и спорт":</t>
  </si>
  <si>
    <t>Итого по комплексу процессных мероприятий "Муниципальное управление":</t>
  </si>
  <si>
    <t>Итого по комплексу процессных мероприятий "Землеустройство и землепользование":</t>
  </si>
  <si>
    <t>Итого по комплексу процессных мероприятий "Поддержка субъектов малого и среднего предпринимательства":</t>
  </si>
  <si>
    <t>Итого по мероприятиям, направленным на достижение целей проекта "Благоустройство территории":</t>
  </si>
  <si>
    <t>1.1</t>
  </si>
  <si>
    <t>Мероприятия по укреплению пожарной безопасности                                                        из них:</t>
  </si>
  <si>
    <t>Ремонт дорог общего пользования местного значения и искуственных сооружений на них                                         из них:</t>
  </si>
  <si>
    <t>Оснащение мест (площадок) накопления твердых коммунальных отходов</t>
  </si>
  <si>
    <t>Реализация областного закона 3-оз: ремонт автостоянки и пешеходных дорожек у МКД № 2, пешеходной дорожки напротив здания администрации</t>
  </si>
  <si>
    <t>Ремонт братского захоронения советских воинов, погибших в 1919г.</t>
  </si>
  <si>
    <t>3.1</t>
  </si>
  <si>
    <t>Обеспечение выплат стимулирующего характера работникам муниципальных учреждений культуры Ленинградской области</t>
  </si>
  <si>
    <t>Проведение мероприятий общемуниципального характера</t>
  </si>
  <si>
    <t>Содержание Дома культуры                            из них:</t>
  </si>
  <si>
    <t>Приобретение русских народных костюмов для взрослых (ДК д.Старополье)</t>
  </si>
  <si>
    <t>Ремонт спуска в подвал Старопольского ДК</t>
  </si>
  <si>
    <t>7. Комплекс процессных мероприятий "Землеустройство и землепользование"</t>
  </si>
  <si>
    <t>Реализация областного закона 147-оз: устройство противопожарных резервуаров</t>
  </si>
  <si>
    <t>Реализация областного закона 3-оз: ремонт автостоянки и пешеходных дорожек у МКД № 2, пешеходной дорожки напротив здания администрации,</t>
  </si>
  <si>
    <t>Реализация областного закона 147-оз:ремонт дорог населенных пунктов поселения,</t>
  </si>
  <si>
    <t>3</t>
  </si>
  <si>
    <t>4</t>
  </si>
  <si>
    <t>4.1</t>
  </si>
  <si>
    <t>Реализация областного закона 3-оз:  ремонт автомобильной дороги к хутору в дер. Старополье.</t>
  </si>
  <si>
    <t>Реализация областного закона 147-оз: благоустройство парка семейного отдыха в д.Овсище</t>
  </si>
  <si>
    <t>Реализация областного закона 147-оз: ремонт дорог общего пользования местного значения в д.Столбово,</t>
  </si>
  <si>
    <t xml:space="preserve">Реализация областного закона3-оз: Благоустройство территории центральной усадьбы дер. Старополье; </t>
  </si>
  <si>
    <t>Прочие мероприятия в области благоустройства</t>
  </si>
  <si>
    <t>9</t>
  </si>
  <si>
    <t>10</t>
  </si>
  <si>
    <t>8</t>
  </si>
  <si>
    <t>Субсидия на поддержку развития общественной инфраструктуры мун.значения (обл.бюджет)  оборудование домов культуры в д.Овсище(д.10), д.Ложголово( д.8) системой экстренного оповещения работников и посетителей объекта о потенциальной угрозе возникновения или о возникновении ЧС</t>
  </si>
  <si>
    <t>5</t>
  </si>
  <si>
    <t>6</t>
  </si>
  <si>
    <t>7</t>
  </si>
  <si>
    <t>Иные межбюджетные трансферты общего характера для финансирования расходов по решению вопросов местного значения за счет ср-в бюджета Сланц.мун.района (в размере общих потерь доходов бюджетов сельских поселений в связи с изменением нормативов зачислений доходов)</t>
  </si>
  <si>
    <t>Выполнение комплекса кадастровых работпо оформлению технических планов на автомобильные дороги</t>
  </si>
  <si>
    <t>Межевание земельных участков</t>
  </si>
  <si>
    <t>Переселение граждан из аварийного жилищного фонда (выкуп долей, сопутствующие работы)</t>
  </si>
  <si>
    <t>План мероприятий муниципальной программы 
"Развитие территории Старопольского сельского поселения" на 2019-2026 годы</t>
  </si>
  <si>
    <r>
      <rPr>
        <sz val="14"/>
        <color theme="1"/>
        <rFont val="Times New Roman"/>
        <family val="1"/>
        <charset val="204"/>
      </rPr>
      <t>Приложение № 2</t>
    </r>
    <r>
      <rPr>
        <sz val="8"/>
        <color theme="1"/>
        <rFont val="Times New Roman"/>
        <family val="1"/>
        <charset val="204"/>
      </rPr>
      <t xml:space="preserve">
 к муниципальной программе 
"Развитие Старопольского сельского поселения"</t>
    </r>
  </si>
</sst>
</file>

<file path=xl/styles.xml><?xml version="1.0" encoding="utf-8"?>
<styleSheet xmlns="http://schemas.openxmlformats.org/spreadsheetml/2006/main">
  <numFmts count="1">
    <numFmt numFmtId="164" formatCode="#,##0.00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164" fontId="12" fillId="0" borderId="39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21" xfId="0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center" wrapText="1"/>
    </xf>
    <xf numFmtId="0" fontId="9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0" fillId="0" borderId="30" xfId="0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26" xfId="0" applyFill="1" applyBorder="1" applyAlignment="1">
      <alignment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36" xfId="0" applyFill="1" applyBorder="1"/>
    <xf numFmtId="0" fontId="0" fillId="0" borderId="24" xfId="0" applyFill="1" applyBorder="1"/>
    <xf numFmtId="0" fontId="0" fillId="0" borderId="2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9" fillId="0" borderId="25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3"/>
  <sheetViews>
    <sheetView tabSelected="1" zoomScaleSheetLayoutView="90" workbookViewId="0">
      <selection activeCell="E6" sqref="E6:I6"/>
    </sheetView>
  </sheetViews>
  <sheetFormatPr defaultColWidth="8.85546875" defaultRowHeight="15.6" customHeight="1"/>
  <cols>
    <col min="1" max="1" width="3.5703125" style="6" customWidth="1"/>
    <col min="2" max="2" width="28.85546875" style="6" customWidth="1"/>
    <col min="3" max="3" width="8.85546875" style="6" customWidth="1"/>
    <col min="4" max="4" width="14.28515625" style="6" customWidth="1"/>
    <col min="5" max="5" width="13.28515625" style="6" customWidth="1"/>
    <col min="6" max="6" width="12.5703125" style="6" customWidth="1"/>
    <col min="7" max="7" width="12" style="6" customWidth="1"/>
    <col min="8" max="9" width="13.42578125" style="6" customWidth="1"/>
    <col min="10" max="10" width="12.7109375" style="6" customWidth="1"/>
    <col min="11" max="11" width="8.85546875" style="10"/>
    <col min="12" max="12" width="11" style="10" bestFit="1" customWidth="1"/>
    <col min="13" max="24" width="8.85546875" style="10"/>
    <col min="25" max="16384" width="8.85546875" style="6"/>
  </cols>
  <sheetData>
    <row r="1" spans="1:25" ht="44.25" customHeight="1">
      <c r="H1" s="111" t="s">
        <v>99</v>
      </c>
      <c r="I1" s="112"/>
      <c r="J1" s="112"/>
    </row>
    <row r="2" spans="1:25" ht="15">
      <c r="B2" s="113" t="s">
        <v>98</v>
      </c>
      <c r="C2" s="114"/>
      <c r="D2" s="114"/>
      <c r="E2" s="114"/>
      <c r="F2" s="114"/>
      <c r="G2" s="114"/>
      <c r="H2" s="114"/>
      <c r="I2" s="114"/>
      <c r="J2" s="114"/>
    </row>
    <row r="3" spans="1:25" ht="15">
      <c r="B3" s="114"/>
      <c r="C3" s="114"/>
      <c r="D3" s="114"/>
      <c r="E3" s="114"/>
      <c r="F3" s="114"/>
      <c r="G3" s="114"/>
      <c r="H3" s="114"/>
      <c r="I3" s="114"/>
      <c r="J3" s="114"/>
    </row>
    <row r="4" spans="1:25" ht="13.5" customHeight="1" thickBot="1">
      <c r="J4" s="13"/>
    </row>
    <row r="5" spans="1:25" ht="23.45" customHeight="1">
      <c r="A5" s="123" t="s">
        <v>9</v>
      </c>
      <c r="B5" s="115" t="s">
        <v>0</v>
      </c>
      <c r="C5" s="115" t="s">
        <v>1</v>
      </c>
      <c r="D5" s="115" t="s">
        <v>2</v>
      </c>
      <c r="E5" s="115"/>
      <c r="F5" s="115"/>
      <c r="G5" s="115"/>
      <c r="H5" s="115"/>
      <c r="I5" s="116"/>
      <c r="J5" s="117" t="s">
        <v>3</v>
      </c>
    </row>
    <row r="6" spans="1:25" ht="15.6" customHeight="1">
      <c r="A6" s="124"/>
      <c r="B6" s="120"/>
      <c r="C6" s="120"/>
      <c r="D6" s="120" t="s">
        <v>11</v>
      </c>
      <c r="E6" s="120" t="s">
        <v>4</v>
      </c>
      <c r="F6" s="120"/>
      <c r="G6" s="120"/>
      <c r="H6" s="120"/>
      <c r="I6" s="122"/>
      <c r="J6" s="118"/>
    </row>
    <row r="7" spans="1:25" ht="24.75" thickBot="1">
      <c r="A7" s="125"/>
      <c r="B7" s="121"/>
      <c r="C7" s="121"/>
      <c r="D7" s="121"/>
      <c r="E7" s="50" t="s">
        <v>5</v>
      </c>
      <c r="F7" s="50" t="s">
        <v>6</v>
      </c>
      <c r="G7" s="50" t="s">
        <v>7</v>
      </c>
      <c r="H7" s="50" t="s">
        <v>8</v>
      </c>
      <c r="I7" s="14" t="s">
        <v>13</v>
      </c>
      <c r="J7" s="119"/>
    </row>
    <row r="8" spans="1:25" ht="15.75" thickBot="1">
      <c r="A8" s="15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7">
        <v>8</v>
      </c>
      <c r="J8" s="18">
        <v>9</v>
      </c>
    </row>
    <row r="9" spans="1:25" ht="16.5" thickBot="1">
      <c r="A9" s="126" t="s">
        <v>14</v>
      </c>
      <c r="B9" s="127"/>
      <c r="C9" s="127"/>
      <c r="D9" s="127"/>
      <c r="E9" s="127"/>
      <c r="F9" s="127"/>
      <c r="G9" s="127"/>
      <c r="H9" s="127"/>
      <c r="I9" s="127"/>
      <c r="J9" s="128"/>
    </row>
    <row r="10" spans="1:25" ht="15.75" thickBot="1">
      <c r="A10" s="81" t="s">
        <v>15</v>
      </c>
      <c r="B10" s="82"/>
      <c r="C10" s="82"/>
      <c r="D10" s="82"/>
      <c r="E10" s="82"/>
      <c r="F10" s="82"/>
      <c r="G10" s="82"/>
      <c r="H10" s="82"/>
      <c r="I10" s="82"/>
      <c r="J10" s="83"/>
    </row>
    <row r="11" spans="1:25" ht="18.75" customHeight="1" thickBot="1">
      <c r="A11" s="54">
        <v>1</v>
      </c>
      <c r="B11" s="63" t="s">
        <v>64</v>
      </c>
      <c r="C11" s="19">
        <v>2022</v>
      </c>
      <c r="D11" s="20">
        <f>E11+F11+G11+H11+I11</f>
        <v>924.59999999999991</v>
      </c>
      <c r="E11" s="20">
        <v>0</v>
      </c>
      <c r="F11" s="20">
        <f>527.99983</f>
        <v>527.99982999999997</v>
      </c>
      <c r="G11" s="20">
        <v>0</v>
      </c>
      <c r="H11" s="20">
        <v>396.60016999999999</v>
      </c>
      <c r="I11" s="21">
        <v>0</v>
      </c>
      <c r="J11" s="65" t="s">
        <v>49</v>
      </c>
      <c r="K11" s="154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</row>
    <row r="12" spans="1:25" ht="17.25" customHeight="1" thickBot="1">
      <c r="A12" s="55"/>
      <c r="B12" s="64"/>
      <c r="C12" s="22">
        <v>2023</v>
      </c>
      <c r="D12" s="20">
        <v>257.39999999999998</v>
      </c>
      <c r="E12" s="21">
        <v>0</v>
      </c>
      <c r="F12" s="21">
        <v>0</v>
      </c>
      <c r="G12" s="21">
        <v>0</v>
      </c>
      <c r="H12" s="21">
        <v>257.39999999999998</v>
      </c>
      <c r="I12" s="21">
        <v>0</v>
      </c>
      <c r="J12" s="160"/>
      <c r="K12" s="154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</row>
    <row r="13" spans="1:25" ht="18.75" customHeight="1" thickBot="1">
      <c r="A13" s="55"/>
      <c r="B13" s="64"/>
      <c r="C13" s="22">
        <v>2024</v>
      </c>
      <c r="D13" s="20">
        <f>E13+F13+G13+H13+I13</f>
        <v>41.1</v>
      </c>
      <c r="E13" s="21">
        <v>0</v>
      </c>
      <c r="F13" s="21">
        <v>0</v>
      </c>
      <c r="G13" s="21">
        <v>0</v>
      </c>
      <c r="H13" s="21">
        <v>41.1</v>
      </c>
      <c r="I13" s="21">
        <v>0</v>
      </c>
      <c r="J13" s="160"/>
      <c r="K13" s="154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</row>
    <row r="14" spans="1:25" ht="18.75" customHeight="1" thickBot="1">
      <c r="A14" s="55"/>
      <c r="B14" s="64"/>
      <c r="C14" s="23">
        <v>2025</v>
      </c>
      <c r="D14" s="20">
        <f>H14</f>
        <v>41.7</v>
      </c>
      <c r="E14" s="24">
        <v>0</v>
      </c>
      <c r="F14" s="24">
        <v>0</v>
      </c>
      <c r="G14" s="24">
        <v>0</v>
      </c>
      <c r="H14" s="24">
        <v>41.7</v>
      </c>
      <c r="I14" s="21">
        <v>0</v>
      </c>
      <c r="J14" s="160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8.75" customHeight="1" thickBot="1">
      <c r="A15" s="56"/>
      <c r="B15" s="59"/>
      <c r="C15" s="23">
        <v>2026</v>
      </c>
      <c r="D15" s="20">
        <f>H15</f>
        <v>41.7</v>
      </c>
      <c r="E15" s="24">
        <v>0</v>
      </c>
      <c r="F15" s="24">
        <v>0</v>
      </c>
      <c r="G15" s="24">
        <v>0</v>
      </c>
      <c r="H15" s="24">
        <v>41.7</v>
      </c>
      <c r="I15" s="21">
        <v>0</v>
      </c>
      <c r="J15" s="160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ht="18.75" customHeight="1" thickBot="1">
      <c r="A16" s="68" t="s">
        <v>63</v>
      </c>
      <c r="B16" s="63" t="s">
        <v>76</v>
      </c>
      <c r="C16" s="19">
        <v>2022</v>
      </c>
      <c r="D16" s="20">
        <f>E16+F16+G16+H16+I16</f>
        <v>600</v>
      </c>
      <c r="E16" s="20">
        <v>0</v>
      </c>
      <c r="F16" s="20">
        <f>527.99983</f>
        <v>527.99982999999997</v>
      </c>
      <c r="G16" s="20">
        <v>0</v>
      </c>
      <c r="H16" s="20">
        <v>72.000169999999997</v>
      </c>
      <c r="I16" s="21">
        <v>0</v>
      </c>
      <c r="J16" s="16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25"/>
    </row>
    <row r="17" spans="1:24" ht="17.25" customHeight="1" thickBot="1">
      <c r="A17" s="69"/>
      <c r="B17" s="64"/>
      <c r="C17" s="22">
        <v>2023</v>
      </c>
      <c r="D17" s="20">
        <f t="shared" ref="D17:D25" si="0">E17+F17+G17+H17+I17</f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160"/>
      <c r="L17" s="38"/>
    </row>
    <row r="18" spans="1:24" ht="18.75" customHeight="1" thickBot="1">
      <c r="A18" s="69"/>
      <c r="B18" s="64"/>
      <c r="C18" s="22">
        <v>2024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160"/>
      <c r="L18" s="38"/>
    </row>
    <row r="19" spans="1:24" ht="18.75" customHeight="1" thickBot="1">
      <c r="A19" s="69"/>
      <c r="B19" s="64"/>
      <c r="C19" s="22">
        <v>2025</v>
      </c>
      <c r="D19" s="20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160"/>
    </row>
    <row r="20" spans="1:24" ht="18.75" customHeight="1" thickBot="1">
      <c r="A20" s="56"/>
      <c r="B20" s="59"/>
      <c r="C20" s="22">
        <v>2026</v>
      </c>
      <c r="D20" s="20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161"/>
    </row>
    <row r="21" spans="1:24" ht="15.75" thickBot="1">
      <c r="A21" s="54">
        <v>2</v>
      </c>
      <c r="B21" s="63" t="s">
        <v>16</v>
      </c>
      <c r="C21" s="19">
        <v>2022</v>
      </c>
      <c r="D21" s="20">
        <f t="shared" si="0"/>
        <v>2.2999999999999998</v>
      </c>
      <c r="E21" s="20">
        <v>0</v>
      </c>
      <c r="F21" s="20">
        <v>0</v>
      </c>
      <c r="G21" s="20">
        <v>0</v>
      </c>
      <c r="H21" s="20">
        <v>2.2999999999999998</v>
      </c>
      <c r="I21" s="21">
        <v>0</v>
      </c>
      <c r="J21" s="105" t="s">
        <v>49</v>
      </c>
    </row>
    <row r="22" spans="1:24" ht="18" customHeight="1" thickBot="1">
      <c r="A22" s="55"/>
      <c r="B22" s="64"/>
      <c r="C22" s="22">
        <v>2023</v>
      </c>
      <c r="D22" s="20">
        <f t="shared" si="0"/>
        <v>2.1</v>
      </c>
      <c r="E22" s="21">
        <v>0</v>
      </c>
      <c r="F22" s="21">
        <v>0</v>
      </c>
      <c r="G22" s="21">
        <v>0</v>
      </c>
      <c r="H22" s="21">
        <v>2.1</v>
      </c>
      <c r="I22" s="21">
        <v>0</v>
      </c>
      <c r="J22" s="160"/>
    </row>
    <row r="23" spans="1:24" ht="22.5" customHeight="1" thickBot="1">
      <c r="A23" s="55"/>
      <c r="B23" s="64"/>
      <c r="C23" s="22">
        <v>2024</v>
      </c>
      <c r="D23" s="20">
        <f t="shared" si="0"/>
        <v>2.1</v>
      </c>
      <c r="E23" s="21">
        <v>0</v>
      </c>
      <c r="F23" s="21">
        <v>0</v>
      </c>
      <c r="G23" s="21">
        <v>0</v>
      </c>
      <c r="H23" s="21">
        <v>2.1</v>
      </c>
      <c r="I23" s="21">
        <v>0</v>
      </c>
      <c r="J23" s="160"/>
    </row>
    <row r="24" spans="1:24" ht="22.5" customHeight="1" thickBot="1">
      <c r="A24" s="104"/>
      <c r="B24" s="64"/>
      <c r="C24" s="22">
        <v>2025</v>
      </c>
      <c r="D24" s="20">
        <f>E24+F24+G24+H24+I24</f>
        <v>2.2000000000000002</v>
      </c>
      <c r="E24" s="21">
        <v>0</v>
      </c>
      <c r="F24" s="21">
        <v>0</v>
      </c>
      <c r="G24" s="21">
        <v>0</v>
      </c>
      <c r="H24" s="21">
        <v>2.2000000000000002</v>
      </c>
      <c r="I24" s="21">
        <v>0</v>
      </c>
      <c r="J24" s="160"/>
    </row>
    <row r="25" spans="1:24" ht="22.5" customHeight="1" thickBot="1">
      <c r="A25" s="56"/>
      <c r="B25" s="59"/>
      <c r="C25" s="22">
        <v>2026</v>
      </c>
      <c r="D25" s="20">
        <f t="shared" si="0"/>
        <v>2.2000000000000002</v>
      </c>
      <c r="E25" s="21">
        <v>0</v>
      </c>
      <c r="F25" s="21">
        <v>0</v>
      </c>
      <c r="G25" s="21">
        <v>0</v>
      </c>
      <c r="H25" s="21">
        <v>2.2000000000000002</v>
      </c>
      <c r="I25" s="21">
        <v>0</v>
      </c>
      <c r="J25" s="161"/>
    </row>
    <row r="26" spans="1:24" ht="13.5" thickBot="1">
      <c r="A26" s="72" t="s">
        <v>54</v>
      </c>
      <c r="B26" s="73"/>
      <c r="C26" s="26">
        <v>2022</v>
      </c>
      <c r="D26" s="27">
        <f>D21+D11</f>
        <v>926.89999999999986</v>
      </c>
      <c r="E26" s="27">
        <f t="shared" ref="E26:I26" si="1">E21+E11</f>
        <v>0</v>
      </c>
      <c r="F26" s="27">
        <f t="shared" si="1"/>
        <v>527.99982999999997</v>
      </c>
      <c r="G26" s="27">
        <f t="shared" si="1"/>
        <v>0</v>
      </c>
      <c r="H26" s="27">
        <f t="shared" si="1"/>
        <v>398.90017</v>
      </c>
      <c r="I26" s="27">
        <f t="shared" si="1"/>
        <v>0</v>
      </c>
      <c r="J26" s="9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3.5" thickBot="1">
      <c r="A27" s="74"/>
      <c r="B27" s="75"/>
      <c r="C27" s="28">
        <v>2023</v>
      </c>
      <c r="D27" s="27">
        <f t="shared" ref="D27:I30" si="2">D12+D17+D22</f>
        <v>259.5</v>
      </c>
      <c r="E27" s="27">
        <f t="shared" si="2"/>
        <v>0</v>
      </c>
      <c r="F27" s="27">
        <f t="shared" si="2"/>
        <v>0</v>
      </c>
      <c r="G27" s="27">
        <f t="shared" si="2"/>
        <v>0</v>
      </c>
      <c r="H27" s="27">
        <f t="shared" si="2"/>
        <v>259.5</v>
      </c>
      <c r="I27" s="27">
        <f t="shared" si="2"/>
        <v>0</v>
      </c>
      <c r="J27" s="9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3.5" thickBot="1">
      <c r="A28" s="74"/>
      <c r="B28" s="75"/>
      <c r="C28" s="28">
        <v>2024</v>
      </c>
      <c r="D28" s="27">
        <f t="shared" si="2"/>
        <v>43.2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43.2</v>
      </c>
      <c r="I28" s="27">
        <f t="shared" si="2"/>
        <v>0</v>
      </c>
      <c r="J28" s="9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3.5" thickBot="1">
      <c r="A29" s="49"/>
      <c r="B29" s="29"/>
      <c r="C29" s="28">
        <v>2025</v>
      </c>
      <c r="D29" s="27">
        <f t="shared" si="2"/>
        <v>43.900000000000006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43.900000000000006</v>
      </c>
      <c r="I29" s="27">
        <f t="shared" si="2"/>
        <v>0</v>
      </c>
      <c r="J29" s="9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2.75">
      <c r="A30" s="49"/>
      <c r="B30" s="29"/>
      <c r="C30" s="28">
        <v>2026</v>
      </c>
      <c r="D30" s="27">
        <f t="shared" si="2"/>
        <v>43.900000000000006</v>
      </c>
      <c r="E30" s="27">
        <f t="shared" si="2"/>
        <v>0</v>
      </c>
      <c r="F30" s="27">
        <f t="shared" si="2"/>
        <v>0</v>
      </c>
      <c r="G30" s="27">
        <f t="shared" si="2"/>
        <v>0</v>
      </c>
      <c r="H30" s="27">
        <f t="shared" si="2"/>
        <v>43.900000000000006</v>
      </c>
      <c r="I30" s="27">
        <f t="shared" si="2"/>
        <v>0</v>
      </c>
      <c r="J30" s="103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3.5" thickBot="1">
      <c r="A31" s="84" t="s">
        <v>17</v>
      </c>
      <c r="B31" s="85"/>
      <c r="C31" s="85"/>
      <c r="D31" s="85"/>
      <c r="E31" s="85"/>
      <c r="F31" s="85"/>
      <c r="G31" s="85"/>
      <c r="H31" s="85"/>
      <c r="I31" s="85"/>
      <c r="J31" s="8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5" customHeight="1" thickBot="1">
      <c r="A32" s="54">
        <v>1</v>
      </c>
      <c r="B32" s="63" t="s">
        <v>18</v>
      </c>
      <c r="C32" s="19">
        <v>2022</v>
      </c>
      <c r="D32" s="20">
        <f>H32</f>
        <v>2126.0389700000001</v>
      </c>
      <c r="E32" s="21">
        <v>0</v>
      </c>
      <c r="F32" s="21">
        <v>0</v>
      </c>
      <c r="G32" s="21">
        <v>0</v>
      </c>
      <c r="H32" s="30">
        <v>2126.0389700000001</v>
      </c>
      <c r="I32" s="21">
        <v>0</v>
      </c>
      <c r="J32" s="166" t="s">
        <v>49</v>
      </c>
    </row>
    <row r="33" spans="1:25" ht="15.75" thickBot="1">
      <c r="A33" s="162"/>
      <c r="B33" s="164"/>
      <c r="C33" s="22">
        <v>2023</v>
      </c>
      <c r="D33" s="20">
        <f>E33+F33+G33+H33+I33</f>
        <v>1206.8</v>
      </c>
      <c r="E33" s="21">
        <v>0</v>
      </c>
      <c r="F33" s="21">
        <v>0</v>
      </c>
      <c r="G33" s="21">
        <v>0</v>
      </c>
      <c r="H33" s="31">
        <v>1206.8</v>
      </c>
      <c r="I33" s="21">
        <v>0</v>
      </c>
      <c r="J33" s="167"/>
    </row>
    <row r="34" spans="1:25" ht="18" customHeight="1" thickBot="1">
      <c r="A34" s="162"/>
      <c r="B34" s="164"/>
      <c r="C34" s="22">
        <v>2024</v>
      </c>
      <c r="D34" s="20">
        <f>E34+F34+G34+H34+I34</f>
        <v>1426.6</v>
      </c>
      <c r="E34" s="21">
        <v>0</v>
      </c>
      <c r="F34" s="21">
        <v>0</v>
      </c>
      <c r="G34" s="21">
        <v>0</v>
      </c>
      <c r="H34" s="31">
        <v>1426.6</v>
      </c>
      <c r="I34" s="21">
        <v>0</v>
      </c>
      <c r="J34" s="167"/>
    </row>
    <row r="35" spans="1:25" ht="18" customHeight="1" thickBot="1">
      <c r="A35" s="162"/>
      <c r="B35" s="164"/>
      <c r="C35" s="22">
        <v>2025</v>
      </c>
      <c r="D35" s="20">
        <f>E35+F35+G35+H35+I35</f>
        <v>1440.7</v>
      </c>
      <c r="E35" s="21">
        <v>0</v>
      </c>
      <c r="F35" s="21">
        <v>0</v>
      </c>
      <c r="G35" s="21">
        <v>0</v>
      </c>
      <c r="H35" s="31">
        <v>1440.7</v>
      </c>
      <c r="I35" s="21">
        <v>0</v>
      </c>
      <c r="J35" s="167"/>
    </row>
    <row r="36" spans="1:25" ht="18" customHeight="1" thickBot="1">
      <c r="A36" s="163"/>
      <c r="B36" s="165"/>
      <c r="C36" s="22">
        <v>2026</v>
      </c>
      <c r="D36" s="20">
        <f>E36+F36+G36+H36+I36</f>
        <v>1440.7</v>
      </c>
      <c r="E36" s="21">
        <v>0</v>
      </c>
      <c r="F36" s="21">
        <v>0</v>
      </c>
      <c r="G36" s="21">
        <v>0</v>
      </c>
      <c r="H36" s="31">
        <v>1440.7</v>
      </c>
      <c r="I36" s="21">
        <v>0</v>
      </c>
      <c r="J36" s="168"/>
    </row>
    <row r="37" spans="1:25" ht="13.5" thickBot="1">
      <c r="A37" s="54">
        <v>2</v>
      </c>
      <c r="B37" s="63" t="s">
        <v>65</v>
      </c>
      <c r="C37" s="19">
        <v>2022</v>
      </c>
      <c r="D37" s="20">
        <f t="shared" ref="D37:D42" si="3">E37+F37+G37+H37+I37</f>
        <v>3811.1335200000003</v>
      </c>
      <c r="E37" s="20">
        <v>0</v>
      </c>
      <c r="F37" s="20">
        <v>2498.3929400000002</v>
      </c>
      <c r="G37" s="20">
        <v>0</v>
      </c>
      <c r="H37" s="30">
        <v>1312.7405799999999</v>
      </c>
      <c r="I37" s="21">
        <v>0</v>
      </c>
      <c r="J37" s="157" t="s">
        <v>49</v>
      </c>
      <c r="K37" s="154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</row>
    <row r="38" spans="1:25" ht="16.5" customHeight="1" thickBot="1">
      <c r="A38" s="55"/>
      <c r="B38" s="64"/>
      <c r="C38" s="22">
        <v>2023</v>
      </c>
      <c r="D38" s="20">
        <v>3230.2200800000001</v>
      </c>
      <c r="E38" s="21">
        <v>0</v>
      </c>
      <c r="F38" s="21">
        <v>0</v>
      </c>
      <c r="G38" s="21">
        <v>0</v>
      </c>
      <c r="H38" s="31">
        <v>3230.2200800000001</v>
      </c>
      <c r="I38" s="21">
        <v>0</v>
      </c>
      <c r="J38" s="158"/>
      <c r="K38" s="154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</row>
    <row r="39" spans="1:25" ht="21" customHeight="1" thickBot="1">
      <c r="A39" s="55"/>
      <c r="B39" s="64"/>
      <c r="C39" s="22">
        <v>2024</v>
      </c>
      <c r="D39" s="20">
        <f t="shared" si="3"/>
        <v>1974.1</v>
      </c>
      <c r="E39" s="21">
        <v>0</v>
      </c>
      <c r="F39" s="21">
        <v>0</v>
      </c>
      <c r="G39" s="21">
        <v>0</v>
      </c>
      <c r="H39" s="31">
        <v>1974.1</v>
      </c>
      <c r="I39" s="21">
        <v>0</v>
      </c>
      <c r="J39" s="158"/>
      <c r="K39" s="154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</row>
    <row r="40" spans="1:25" ht="21" customHeight="1" thickBot="1">
      <c r="A40" s="55"/>
      <c r="B40" s="64"/>
      <c r="C40" s="22">
        <v>2025</v>
      </c>
      <c r="D40" s="20">
        <f>H40</f>
        <v>1993.6</v>
      </c>
      <c r="E40" s="21">
        <v>0</v>
      </c>
      <c r="F40" s="21">
        <v>0</v>
      </c>
      <c r="G40" s="21">
        <v>0</v>
      </c>
      <c r="H40" s="31">
        <v>1993.6</v>
      </c>
      <c r="I40" s="21">
        <v>0</v>
      </c>
      <c r="J40" s="158"/>
      <c r="K40" s="52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21" customHeight="1" thickBot="1">
      <c r="A41" s="56"/>
      <c r="B41" s="59"/>
      <c r="C41" s="22">
        <v>2026</v>
      </c>
      <c r="D41" s="20">
        <f>H41</f>
        <v>1993.6</v>
      </c>
      <c r="E41" s="21">
        <v>0</v>
      </c>
      <c r="F41" s="21">
        <v>0</v>
      </c>
      <c r="G41" s="21">
        <v>0</v>
      </c>
      <c r="H41" s="31">
        <v>1993.6</v>
      </c>
      <c r="I41" s="21">
        <v>0</v>
      </c>
      <c r="J41" s="159"/>
      <c r="K41" s="52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ht="15.75" customHeight="1" thickBot="1">
      <c r="A42" s="68" t="s">
        <v>79</v>
      </c>
      <c r="B42" s="63" t="s">
        <v>77</v>
      </c>
      <c r="C42" s="19">
        <v>2022</v>
      </c>
      <c r="D42" s="20">
        <f t="shared" si="3"/>
        <v>599.50200000000007</v>
      </c>
      <c r="E42" s="20">
        <v>0</v>
      </c>
      <c r="F42" s="20">
        <v>527.56176000000005</v>
      </c>
      <c r="G42" s="20">
        <v>0</v>
      </c>
      <c r="H42" s="30">
        <v>71.940240000000003</v>
      </c>
      <c r="I42" s="21">
        <v>0</v>
      </c>
      <c r="J42" s="151" t="s">
        <v>49</v>
      </c>
      <c r="K42" s="145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25"/>
    </row>
    <row r="43" spans="1:25" ht="15.75" thickBot="1">
      <c r="A43" s="69"/>
      <c r="B43" s="64"/>
      <c r="C43" s="22">
        <v>2023</v>
      </c>
      <c r="D43" s="20">
        <v>0</v>
      </c>
      <c r="E43" s="21">
        <v>0</v>
      </c>
      <c r="F43" s="21">
        <v>0</v>
      </c>
      <c r="G43" s="21">
        <v>0</v>
      </c>
      <c r="H43" s="31">
        <v>0</v>
      </c>
      <c r="I43" s="21">
        <v>0</v>
      </c>
      <c r="J43" s="156"/>
      <c r="K43" s="145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25"/>
    </row>
    <row r="44" spans="1:25" ht="15.75" thickBot="1">
      <c r="A44" s="69"/>
      <c r="B44" s="64"/>
      <c r="C44" s="22">
        <v>2024</v>
      </c>
      <c r="D44" s="20">
        <v>0</v>
      </c>
      <c r="E44" s="21">
        <v>0</v>
      </c>
      <c r="F44" s="21">
        <v>0</v>
      </c>
      <c r="G44" s="21">
        <v>0</v>
      </c>
      <c r="H44" s="31">
        <v>0</v>
      </c>
      <c r="I44" s="21">
        <v>0</v>
      </c>
      <c r="J44" s="156"/>
      <c r="K44" s="145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25"/>
    </row>
    <row r="45" spans="1:25" ht="15.75" thickBot="1">
      <c r="A45" s="69"/>
      <c r="B45" s="64"/>
      <c r="C45" s="22">
        <v>2025</v>
      </c>
      <c r="D45" s="20">
        <v>0</v>
      </c>
      <c r="E45" s="21">
        <v>0</v>
      </c>
      <c r="F45" s="21">
        <v>0</v>
      </c>
      <c r="G45" s="21">
        <v>0</v>
      </c>
      <c r="H45" s="31">
        <v>0</v>
      </c>
      <c r="I45" s="21">
        <v>0</v>
      </c>
      <c r="J45" s="156"/>
      <c r="K45" s="5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25"/>
    </row>
    <row r="46" spans="1:25" ht="15.75" thickBot="1">
      <c r="A46" s="56"/>
      <c r="B46" s="59"/>
      <c r="C46" s="22">
        <v>2026</v>
      </c>
      <c r="D46" s="20">
        <v>0</v>
      </c>
      <c r="E46" s="21">
        <v>0</v>
      </c>
      <c r="F46" s="21">
        <v>0</v>
      </c>
      <c r="G46" s="21">
        <v>0</v>
      </c>
      <c r="H46" s="31">
        <v>0</v>
      </c>
      <c r="I46" s="21">
        <v>0</v>
      </c>
      <c r="J46" s="156"/>
      <c r="K46" s="5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25"/>
    </row>
    <row r="47" spans="1:25" ht="15.75" thickBot="1">
      <c r="A47" s="68" t="s">
        <v>69</v>
      </c>
      <c r="B47" s="63" t="s">
        <v>82</v>
      </c>
      <c r="C47" s="19">
        <v>2022</v>
      </c>
      <c r="D47" s="20">
        <v>0</v>
      </c>
      <c r="E47" s="20">
        <v>0</v>
      </c>
      <c r="F47" s="20">
        <v>0</v>
      </c>
      <c r="G47" s="20">
        <v>0</v>
      </c>
      <c r="H47" s="30">
        <v>0</v>
      </c>
      <c r="I47" s="21">
        <v>0</v>
      </c>
      <c r="J47" s="105" t="s">
        <v>49</v>
      </c>
      <c r="K47" s="5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25"/>
    </row>
    <row r="48" spans="1:25" ht="15.75" thickBot="1">
      <c r="A48" s="69"/>
      <c r="B48" s="64"/>
      <c r="C48" s="22">
        <v>2023</v>
      </c>
      <c r="D48" s="20">
        <v>552.21436000000006</v>
      </c>
      <c r="E48" s="21">
        <v>0</v>
      </c>
      <c r="F48" s="21">
        <v>485.94837999999999</v>
      </c>
      <c r="G48" s="21">
        <v>0</v>
      </c>
      <c r="H48" s="31">
        <v>66.265979999999999</v>
      </c>
      <c r="I48" s="21">
        <v>0</v>
      </c>
      <c r="J48" s="106"/>
      <c r="K48" s="5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25"/>
    </row>
    <row r="49" spans="1:25" ht="15.75" thickBot="1">
      <c r="A49" s="69"/>
      <c r="B49" s="64"/>
      <c r="C49" s="22">
        <v>2024</v>
      </c>
      <c r="D49" s="20">
        <v>0</v>
      </c>
      <c r="E49" s="21">
        <v>0</v>
      </c>
      <c r="F49" s="21">
        <v>0</v>
      </c>
      <c r="G49" s="21">
        <v>0</v>
      </c>
      <c r="H49" s="31">
        <v>0</v>
      </c>
      <c r="I49" s="21">
        <v>0</v>
      </c>
      <c r="J49" s="106"/>
      <c r="K49" s="5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25"/>
    </row>
    <row r="50" spans="1:25" ht="15.75" thickBot="1">
      <c r="A50" s="69"/>
      <c r="B50" s="64"/>
      <c r="C50" s="22">
        <v>2025</v>
      </c>
      <c r="D50" s="20">
        <v>0</v>
      </c>
      <c r="E50" s="21">
        <v>0</v>
      </c>
      <c r="F50" s="21">
        <v>0</v>
      </c>
      <c r="G50" s="21">
        <v>0</v>
      </c>
      <c r="H50" s="31">
        <v>0</v>
      </c>
      <c r="I50" s="21">
        <v>0</v>
      </c>
      <c r="J50" s="106"/>
      <c r="K50" s="5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25"/>
    </row>
    <row r="51" spans="1:25" ht="15.75" thickBot="1">
      <c r="A51" s="56"/>
      <c r="B51" s="59"/>
      <c r="C51" s="22">
        <v>2026</v>
      </c>
      <c r="D51" s="20">
        <f>D49</f>
        <v>0</v>
      </c>
      <c r="E51" s="21">
        <v>0</v>
      </c>
      <c r="F51" s="21">
        <v>0</v>
      </c>
      <c r="G51" s="21">
        <v>0</v>
      </c>
      <c r="H51" s="31">
        <f>H49</f>
        <v>0</v>
      </c>
      <c r="I51" s="21">
        <v>0</v>
      </c>
      <c r="J51" s="107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25"/>
    </row>
    <row r="52" spans="1:25" ht="15.75" thickBot="1">
      <c r="A52" s="68" t="s">
        <v>80</v>
      </c>
      <c r="B52" s="63" t="s">
        <v>78</v>
      </c>
      <c r="C52" s="19">
        <v>2022</v>
      </c>
      <c r="D52" s="20">
        <f>E52+F52+G52+H52+I52</f>
        <v>2239.5816</v>
      </c>
      <c r="E52" s="20">
        <v>0</v>
      </c>
      <c r="F52" s="20">
        <v>1970.8311799999999</v>
      </c>
      <c r="G52" s="20">
        <v>0</v>
      </c>
      <c r="H52" s="30">
        <v>268.75042000000002</v>
      </c>
      <c r="I52" s="21">
        <v>0</v>
      </c>
      <c r="J52" s="105" t="s">
        <v>49</v>
      </c>
      <c r="K52" s="5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25"/>
    </row>
    <row r="53" spans="1:25" ht="15.75" thickBot="1">
      <c r="A53" s="69"/>
      <c r="B53" s="64"/>
      <c r="C53" s="22">
        <v>2023</v>
      </c>
      <c r="D53" s="20">
        <v>0</v>
      </c>
      <c r="E53" s="21">
        <v>0</v>
      </c>
      <c r="F53" s="21">
        <v>0</v>
      </c>
      <c r="G53" s="21">
        <v>0</v>
      </c>
      <c r="H53" s="31">
        <v>0</v>
      </c>
      <c r="I53" s="21">
        <v>0</v>
      </c>
      <c r="J53" s="106"/>
      <c r="K53" s="5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25"/>
    </row>
    <row r="54" spans="1:25" ht="15.75" thickBot="1">
      <c r="A54" s="69"/>
      <c r="B54" s="64"/>
      <c r="C54" s="22">
        <v>2024</v>
      </c>
      <c r="D54" s="20">
        <v>0</v>
      </c>
      <c r="E54" s="21">
        <v>0</v>
      </c>
      <c r="F54" s="21">
        <v>0</v>
      </c>
      <c r="G54" s="21">
        <v>0</v>
      </c>
      <c r="H54" s="31">
        <v>0</v>
      </c>
      <c r="I54" s="21">
        <v>0</v>
      </c>
      <c r="J54" s="106"/>
      <c r="K54" s="5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25"/>
    </row>
    <row r="55" spans="1:25" ht="15.75" thickBot="1">
      <c r="A55" s="69"/>
      <c r="B55" s="64"/>
      <c r="C55" s="22">
        <v>2025</v>
      </c>
      <c r="D55" s="20">
        <f>D53</f>
        <v>0</v>
      </c>
      <c r="E55" s="21">
        <v>0</v>
      </c>
      <c r="F55" s="21">
        <v>0</v>
      </c>
      <c r="G55" s="21">
        <v>0</v>
      </c>
      <c r="H55" s="31">
        <f>H53</f>
        <v>0</v>
      </c>
      <c r="I55" s="21">
        <v>0</v>
      </c>
      <c r="J55" s="106"/>
      <c r="K55" s="5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25"/>
    </row>
    <row r="56" spans="1:25" ht="15.75" thickBot="1">
      <c r="A56" s="56"/>
      <c r="B56" s="59"/>
      <c r="C56" s="22">
        <v>2026</v>
      </c>
      <c r="D56" s="20">
        <f>D54</f>
        <v>0</v>
      </c>
      <c r="E56" s="21">
        <v>0</v>
      </c>
      <c r="F56" s="21">
        <v>0</v>
      </c>
      <c r="G56" s="21">
        <v>0</v>
      </c>
      <c r="H56" s="31">
        <f>H54</f>
        <v>0</v>
      </c>
      <c r="I56" s="21">
        <v>0</v>
      </c>
      <c r="J56" s="107"/>
      <c r="K56" s="5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25"/>
    </row>
    <row r="57" spans="1:25" ht="15.75" thickBot="1">
      <c r="A57" s="68" t="s">
        <v>81</v>
      </c>
      <c r="B57" s="63" t="s">
        <v>84</v>
      </c>
      <c r="C57" s="19">
        <v>2022</v>
      </c>
      <c r="D57" s="20">
        <v>0</v>
      </c>
      <c r="E57" s="20">
        <v>0</v>
      </c>
      <c r="F57" s="20">
        <v>0</v>
      </c>
      <c r="G57" s="20">
        <v>0</v>
      </c>
      <c r="H57" s="30">
        <v>0</v>
      </c>
      <c r="I57" s="21">
        <v>0</v>
      </c>
      <c r="J57" s="105" t="s">
        <v>49</v>
      </c>
      <c r="K57" s="145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25"/>
    </row>
    <row r="58" spans="1:25" ht="15.75" thickBot="1">
      <c r="A58" s="69"/>
      <c r="B58" s="64"/>
      <c r="C58" s="22">
        <v>2023</v>
      </c>
      <c r="D58" s="20">
        <v>1592.7896000000001</v>
      </c>
      <c r="E58" s="21">
        <v>0</v>
      </c>
      <c r="F58" s="21">
        <v>1401.6543999999999</v>
      </c>
      <c r="G58" s="21">
        <v>0</v>
      </c>
      <c r="H58" s="31">
        <v>191.1352</v>
      </c>
      <c r="I58" s="21">
        <v>0</v>
      </c>
      <c r="J58" s="106"/>
      <c r="K58" s="145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25"/>
    </row>
    <row r="59" spans="1:25" ht="15.75" thickBot="1">
      <c r="A59" s="69"/>
      <c r="B59" s="64"/>
      <c r="C59" s="22">
        <v>2024</v>
      </c>
      <c r="D59" s="20">
        <v>0</v>
      </c>
      <c r="E59" s="21">
        <v>0</v>
      </c>
      <c r="F59" s="21">
        <v>0</v>
      </c>
      <c r="G59" s="21">
        <v>0</v>
      </c>
      <c r="H59" s="31">
        <v>0</v>
      </c>
      <c r="I59" s="21">
        <v>0</v>
      </c>
      <c r="J59" s="106"/>
      <c r="K59" s="145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25"/>
    </row>
    <row r="60" spans="1:25" ht="15.75" thickBot="1">
      <c r="A60" s="69"/>
      <c r="B60" s="64"/>
      <c r="C60" s="22">
        <v>2025</v>
      </c>
      <c r="D60" s="20">
        <v>0</v>
      </c>
      <c r="E60" s="21">
        <v>0</v>
      </c>
      <c r="F60" s="21">
        <v>0</v>
      </c>
      <c r="G60" s="21">
        <v>0</v>
      </c>
      <c r="H60" s="31">
        <v>0</v>
      </c>
      <c r="I60" s="21">
        <v>0</v>
      </c>
      <c r="J60" s="106"/>
      <c r="K60" s="32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25"/>
    </row>
    <row r="61" spans="1:25" ht="27.75" customHeight="1" thickBot="1">
      <c r="A61" s="56"/>
      <c r="B61" s="59"/>
      <c r="C61" s="22">
        <v>2026</v>
      </c>
      <c r="D61" s="20">
        <f>D59</f>
        <v>0</v>
      </c>
      <c r="E61" s="21">
        <v>0</v>
      </c>
      <c r="F61" s="21">
        <v>0</v>
      </c>
      <c r="G61" s="21">
        <v>0</v>
      </c>
      <c r="H61" s="31">
        <f>H59</f>
        <v>0</v>
      </c>
      <c r="I61" s="21">
        <v>0</v>
      </c>
      <c r="J61" s="107"/>
      <c r="K61" s="32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25"/>
    </row>
    <row r="62" spans="1:25" ht="13.5" thickBot="1">
      <c r="A62" s="89" t="s">
        <v>55</v>
      </c>
      <c r="B62" s="90"/>
      <c r="C62" s="26">
        <v>2022</v>
      </c>
      <c r="D62" s="27">
        <f>D32+D37</f>
        <v>5937.1724900000008</v>
      </c>
      <c r="E62" s="27">
        <f t="shared" ref="D62:I66" si="4">E32+E37+E42+E47+E52+E57</f>
        <v>0</v>
      </c>
      <c r="F62" s="27">
        <f t="shared" si="4"/>
        <v>4996.7858800000004</v>
      </c>
      <c r="G62" s="27">
        <f t="shared" si="4"/>
        <v>0</v>
      </c>
      <c r="H62" s="27">
        <f t="shared" si="4"/>
        <v>3779.47021</v>
      </c>
      <c r="I62" s="27">
        <f t="shared" si="4"/>
        <v>0</v>
      </c>
      <c r="J62" s="9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5" ht="13.5" thickBot="1">
      <c r="A63" s="91"/>
      <c r="B63" s="92"/>
      <c r="C63" s="28">
        <v>2023</v>
      </c>
      <c r="D63" s="27">
        <f t="shared" si="4"/>
        <v>6582.0240400000002</v>
      </c>
      <c r="E63" s="27">
        <f t="shared" si="4"/>
        <v>0</v>
      </c>
      <c r="F63" s="27">
        <f t="shared" si="4"/>
        <v>1887.6027799999999</v>
      </c>
      <c r="G63" s="27">
        <f t="shared" si="4"/>
        <v>0</v>
      </c>
      <c r="H63" s="27">
        <f t="shared" si="4"/>
        <v>4694.4212600000001</v>
      </c>
      <c r="I63" s="27">
        <f t="shared" si="4"/>
        <v>0</v>
      </c>
      <c r="J63" s="9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5" ht="13.5" thickBot="1">
      <c r="A64" s="91"/>
      <c r="B64" s="92"/>
      <c r="C64" s="28">
        <v>2024</v>
      </c>
      <c r="D64" s="27">
        <f t="shared" si="4"/>
        <v>3400.7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3400.7</v>
      </c>
      <c r="I64" s="27">
        <f t="shared" si="4"/>
        <v>0</v>
      </c>
      <c r="J64" s="9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3.5" thickBot="1">
      <c r="A65" s="91"/>
      <c r="B65" s="92"/>
      <c r="C65" s="28">
        <v>2025</v>
      </c>
      <c r="D65" s="27">
        <f t="shared" si="4"/>
        <v>3434.3</v>
      </c>
      <c r="E65" s="27">
        <f t="shared" si="4"/>
        <v>0</v>
      </c>
      <c r="F65" s="27">
        <f t="shared" si="4"/>
        <v>0</v>
      </c>
      <c r="G65" s="27">
        <f t="shared" si="4"/>
        <v>0</v>
      </c>
      <c r="H65" s="27">
        <f t="shared" si="4"/>
        <v>3434.3</v>
      </c>
      <c r="I65" s="27">
        <f t="shared" si="4"/>
        <v>0</v>
      </c>
      <c r="J65" s="9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2.75">
      <c r="A66" s="99"/>
      <c r="B66" s="100"/>
      <c r="C66" s="28">
        <v>2026</v>
      </c>
      <c r="D66" s="27">
        <f t="shared" si="4"/>
        <v>3434.3</v>
      </c>
      <c r="E66" s="27">
        <f t="shared" si="4"/>
        <v>0</v>
      </c>
      <c r="F66" s="27">
        <f t="shared" si="4"/>
        <v>0</v>
      </c>
      <c r="G66" s="27">
        <f t="shared" si="4"/>
        <v>0</v>
      </c>
      <c r="H66" s="27">
        <f t="shared" si="4"/>
        <v>3434.3</v>
      </c>
      <c r="I66" s="27">
        <f t="shared" si="4"/>
        <v>0</v>
      </c>
      <c r="J66" s="10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3.5" thickBot="1">
      <c r="A67" s="84" t="s">
        <v>19</v>
      </c>
      <c r="B67" s="85"/>
      <c r="C67" s="85"/>
      <c r="D67" s="85"/>
      <c r="E67" s="85"/>
      <c r="F67" s="85"/>
      <c r="G67" s="85"/>
      <c r="H67" s="85"/>
      <c r="I67" s="85"/>
      <c r="J67" s="8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1.5" customHeight="1" thickBot="1">
      <c r="A68" s="54">
        <v>1</v>
      </c>
      <c r="B68" s="63" t="s">
        <v>51</v>
      </c>
      <c r="C68" s="19">
        <v>2022</v>
      </c>
      <c r="D68" s="20">
        <f>E68+F68+G68+H68+I68</f>
        <v>440.9</v>
      </c>
      <c r="E68" s="21">
        <v>0</v>
      </c>
      <c r="F68" s="21">
        <v>0</v>
      </c>
      <c r="G68" s="21">
        <v>0</v>
      </c>
      <c r="H68" s="20">
        <v>440.9</v>
      </c>
      <c r="I68" s="21">
        <v>0</v>
      </c>
      <c r="J68" s="60" t="s">
        <v>49</v>
      </c>
    </row>
    <row r="69" spans="1:24" ht="23.25" customHeight="1" thickBot="1">
      <c r="A69" s="55"/>
      <c r="B69" s="64"/>
      <c r="C69" s="22">
        <v>2023</v>
      </c>
      <c r="D69" s="20">
        <f t="shared" ref="D69:D87" si="5">E69+F69+G69+H69+I69</f>
        <v>551.70000000000005</v>
      </c>
      <c r="E69" s="21">
        <v>0</v>
      </c>
      <c r="F69" s="21">
        <v>0</v>
      </c>
      <c r="G69" s="21">
        <v>0</v>
      </c>
      <c r="H69" s="21">
        <v>551.70000000000005</v>
      </c>
      <c r="I69" s="21">
        <v>0</v>
      </c>
      <c r="J69" s="61"/>
    </row>
    <row r="70" spans="1:24" ht="35.25" customHeight="1" thickBot="1">
      <c r="A70" s="55"/>
      <c r="B70" s="64"/>
      <c r="C70" s="22">
        <v>2024</v>
      </c>
      <c r="D70" s="20">
        <f t="shared" si="5"/>
        <v>556.1</v>
      </c>
      <c r="E70" s="21">
        <v>0</v>
      </c>
      <c r="F70" s="21">
        <v>0</v>
      </c>
      <c r="G70" s="21">
        <v>0</v>
      </c>
      <c r="H70" s="21">
        <v>556.1</v>
      </c>
      <c r="I70" s="21">
        <v>0</v>
      </c>
      <c r="J70" s="61"/>
    </row>
    <row r="71" spans="1:24" ht="35.25" customHeight="1" thickBot="1">
      <c r="A71" s="55"/>
      <c r="B71" s="64"/>
      <c r="C71" s="22">
        <v>2025</v>
      </c>
      <c r="D71" s="20">
        <f>E71+F71+G71+H71+I71</f>
        <v>564.9</v>
      </c>
      <c r="E71" s="21">
        <v>0</v>
      </c>
      <c r="F71" s="21">
        <v>0</v>
      </c>
      <c r="G71" s="21">
        <v>0</v>
      </c>
      <c r="H71" s="21">
        <v>564.9</v>
      </c>
      <c r="I71" s="21">
        <v>0</v>
      </c>
      <c r="J71" s="61"/>
    </row>
    <row r="72" spans="1:24" ht="18.75" customHeight="1" thickBot="1">
      <c r="A72" s="56"/>
      <c r="B72" s="59"/>
      <c r="C72" s="22">
        <v>2026</v>
      </c>
      <c r="D72" s="20">
        <v>564.9</v>
      </c>
      <c r="E72" s="21">
        <v>0</v>
      </c>
      <c r="F72" s="21">
        <v>0</v>
      </c>
      <c r="G72" s="21">
        <v>0</v>
      </c>
      <c r="H72" s="21">
        <v>564.9</v>
      </c>
      <c r="I72" s="21">
        <v>0</v>
      </c>
      <c r="J72" s="62"/>
    </row>
    <row r="73" spans="1:24" ht="15.75" thickBot="1">
      <c r="A73" s="54">
        <v>2</v>
      </c>
      <c r="B73" s="63" t="s">
        <v>20</v>
      </c>
      <c r="C73" s="19">
        <v>2022</v>
      </c>
      <c r="D73" s="20">
        <f t="shared" si="5"/>
        <v>24.7</v>
      </c>
      <c r="E73" s="21">
        <v>0</v>
      </c>
      <c r="F73" s="21">
        <v>0</v>
      </c>
      <c r="G73" s="21">
        <v>0</v>
      </c>
      <c r="H73" s="20">
        <v>24.7</v>
      </c>
      <c r="I73" s="21">
        <v>0</v>
      </c>
      <c r="J73" s="70" t="s">
        <v>49</v>
      </c>
      <c r="N73" s="33"/>
    </row>
    <row r="74" spans="1:24" ht="15.75" thickBot="1">
      <c r="A74" s="55"/>
      <c r="B74" s="64"/>
      <c r="C74" s="22">
        <v>2023</v>
      </c>
      <c r="D74" s="20">
        <v>219.44723999999999</v>
      </c>
      <c r="E74" s="21">
        <v>0</v>
      </c>
      <c r="F74" s="21">
        <v>0</v>
      </c>
      <c r="G74" s="21">
        <v>0</v>
      </c>
      <c r="H74" s="21">
        <v>219.44723999999999</v>
      </c>
      <c r="I74" s="21">
        <v>0</v>
      </c>
      <c r="J74" s="71"/>
    </row>
    <row r="75" spans="1:24" ht="18.75" customHeight="1" thickBot="1">
      <c r="A75" s="55"/>
      <c r="B75" s="64"/>
      <c r="C75" s="22">
        <v>2024</v>
      </c>
      <c r="D75" s="20">
        <v>14.5</v>
      </c>
      <c r="E75" s="21">
        <v>0</v>
      </c>
      <c r="F75" s="21">
        <v>0</v>
      </c>
      <c r="G75" s="21">
        <v>0</v>
      </c>
      <c r="H75" s="21">
        <v>14.5</v>
      </c>
      <c r="I75" s="21">
        <v>0</v>
      </c>
      <c r="J75" s="71"/>
    </row>
    <row r="76" spans="1:24" ht="18.75" customHeight="1" thickBot="1">
      <c r="A76" s="55"/>
      <c r="B76" s="64"/>
      <c r="C76" s="22">
        <v>2025</v>
      </c>
      <c r="D76" s="20">
        <v>14.7</v>
      </c>
      <c r="E76" s="21">
        <v>0</v>
      </c>
      <c r="F76" s="21">
        <v>0</v>
      </c>
      <c r="G76" s="21">
        <v>0</v>
      </c>
      <c r="H76" s="21">
        <v>14.7</v>
      </c>
      <c r="I76" s="21">
        <v>0</v>
      </c>
      <c r="J76" s="71"/>
    </row>
    <row r="77" spans="1:24" ht="18.75" customHeight="1" thickBot="1">
      <c r="A77" s="56"/>
      <c r="B77" s="59"/>
      <c r="C77" s="22">
        <v>2026</v>
      </c>
      <c r="D77" s="20">
        <v>14.7</v>
      </c>
      <c r="E77" s="21">
        <v>0</v>
      </c>
      <c r="F77" s="21">
        <v>0</v>
      </c>
      <c r="G77" s="21">
        <v>0</v>
      </c>
      <c r="H77" s="21">
        <v>14.7</v>
      </c>
      <c r="I77" s="21">
        <v>0</v>
      </c>
      <c r="J77" s="146"/>
    </row>
    <row r="78" spans="1:24" ht="15.75" thickBot="1">
      <c r="A78" s="54">
        <v>3</v>
      </c>
      <c r="B78" s="63" t="s">
        <v>21</v>
      </c>
      <c r="C78" s="19">
        <v>2022</v>
      </c>
      <c r="D78" s="20">
        <f t="shared" si="5"/>
        <v>200</v>
      </c>
      <c r="E78" s="21">
        <v>0</v>
      </c>
      <c r="F78" s="21">
        <v>0</v>
      </c>
      <c r="G78" s="21">
        <v>0</v>
      </c>
      <c r="H78" s="20">
        <v>200</v>
      </c>
      <c r="I78" s="21">
        <v>0</v>
      </c>
      <c r="J78" s="65" t="s">
        <v>49</v>
      </c>
    </row>
    <row r="79" spans="1:24" ht="15.75" thickBot="1">
      <c r="A79" s="55"/>
      <c r="B79" s="64"/>
      <c r="C79" s="22">
        <v>2023</v>
      </c>
      <c r="D79" s="20">
        <v>960</v>
      </c>
      <c r="E79" s="21">
        <v>0</v>
      </c>
      <c r="F79" s="21">
        <v>0</v>
      </c>
      <c r="G79" s="21">
        <v>0</v>
      </c>
      <c r="H79" s="21">
        <v>960</v>
      </c>
      <c r="I79" s="21">
        <v>0</v>
      </c>
      <c r="J79" s="66"/>
    </row>
    <row r="80" spans="1:24" ht="19.5" customHeight="1" thickBot="1">
      <c r="A80" s="55"/>
      <c r="B80" s="64"/>
      <c r="C80" s="22">
        <v>2024</v>
      </c>
      <c r="D80" s="20">
        <f t="shared" si="5"/>
        <v>201.6</v>
      </c>
      <c r="E80" s="21">
        <v>0</v>
      </c>
      <c r="F80" s="21">
        <v>0</v>
      </c>
      <c r="G80" s="21">
        <v>0</v>
      </c>
      <c r="H80" s="21">
        <v>201.6</v>
      </c>
      <c r="I80" s="21">
        <v>0</v>
      </c>
      <c r="J80" s="66"/>
    </row>
    <row r="81" spans="1:24" ht="19.5" customHeight="1" thickBot="1">
      <c r="A81" s="55"/>
      <c r="B81" s="64"/>
      <c r="C81" s="22">
        <v>2025</v>
      </c>
      <c r="D81" s="20">
        <f>E81+F81+G81+H81+I81</f>
        <v>204.8</v>
      </c>
      <c r="E81" s="21">
        <v>0</v>
      </c>
      <c r="F81" s="21">
        <v>0</v>
      </c>
      <c r="G81" s="21">
        <v>0</v>
      </c>
      <c r="H81" s="21">
        <v>204.8</v>
      </c>
      <c r="I81" s="21">
        <v>0</v>
      </c>
      <c r="J81" s="66"/>
    </row>
    <row r="82" spans="1:24" ht="19.5" customHeight="1" thickBot="1">
      <c r="A82" s="56"/>
      <c r="B82" s="59"/>
      <c r="C82" s="22">
        <v>2026</v>
      </c>
      <c r="D82" s="20">
        <f t="shared" si="5"/>
        <v>204.8</v>
      </c>
      <c r="E82" s="21">
        <v>0</v>
      </c>
      <c r="F82" s="21">
        <v>0</v>
      </c>
      <c r="G82" s="21">
        <v>0</v>
      </c>
      <c r="H82" s="21">
        <v>204.8</v>
      </c>
      <c r="I82" s="21">
        <v>0</v>
      </c>
      <c r="J82" s="67"/>
    </row>
    <row r="83" spans="1:24" ht="15.75" thickBot="1">
      <c r="A83" s="54">
        <v>4</v>
      </c>
      <c r="B83" s="63" t="s">
        <v>22</v>
      </c>
      <c r="C83" s="19">
        <v>2022</v>
      </c>
      <c r="D83" s="20">
        <f t="shared" si="5"/>
        <v>82.6</v>
      </c>
      <c r="E83" s="21">
        <v>0</v>
      </c>
      <c r="F83" s="21">
        <v>0</v>
      </c>
      <c r="G83" s="21">
        <v>0</v>
      </c>
      <c r="H83" s="20">
        <v>82.6</v>
      </c>
      <c r="I83" s="21">
        <v>0</v>
      </c>
      <c r="J83" s="65" t="s">
        <v>49</v>
      </c>
    </row>
    <row r="84" spans="1:24" ht="15.75" thickBot="1">
      <c r="A84" s="55"/>
      <c r="B84" s="64"/>
      <c r="C84" s="22">
        <v>2023</v>
      </c>
      <c r="D84" s="20">
        <v>56</v>
      </c>
      <c r="E84" s="21">
        <v>0</v>
      </c>
      <c r="F84" s="21">
        <v>0</v>
      </c>
      <c r="G84" s="21">
        <v>0</v>
      </c>
      <c r="H84" s="21">
        <v>56</v>
      </c>
      <c r="I84" s="21">
        <v>0</v>
      </c>
      <c r="J84" s="66"/>
    </row>
    <row r="85" spans="1:24" ht="20.25" customHeight="1" thickBot="1">
      <c r="A85" s="55"/>
      <c r="B85" s="64"/>
      <c r="C85" s="22">
        <v>2024</v>
      </c>
      <c r="D85" s="20">
        <f t="shared" si="5"/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66"/>
    </row>
    <row r="86" spans="1:24" ht="20.25" customHeight="1" thickBot="1">
      <c r="A86" s="55"/>
      <c r="B86" s="64"/>
      <c r="C86" s="22">
        <v>2025</v>
      </c>
      <c r="D86" s="20">
        <f>E86+F86+G86+H86+I86</f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66"/>
    </row>
    <row r="87" spans="1:24" ht="20.25" customHeight="1" thickBot="1">
      <c r="A87" s="56"/>
      <c r="B87" s="59"/>
      <c r="C87" s="22">
        <v>2026</v>
      </c>
      <c r="D87" s="20">
        <f t="shared" si="5"/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67"/>
    </row>
    <row r="88" spans="1:24" ht="13.5" thickBot="1">
      <c r="A88" s="89" t="s">
        <v>56</v>
      </c>
      <c r="B88" s="90"/>
      <c r="C88" s="26">
        <v>2022</v>
      </c>
      <c r="D88" s="27">
        <f t="shared" ref="D88:I91" si="6">D68+D73+D78+D83</f>
        <v>748.19999999999993</v>
      </c>
      <c r="E88" s="27">
        <f t="shared" si="6"/>
        <v>0</v>
      </c>
      <c r="F88" s="27">
        <f t="shared" si="6"/>
        <v>0</v>
      </c>
      <c r="G88" s="27">
        <f t="shared" si="6"/>
        <v>0</v>
      </c>
      <c r="H88" s="27">
        <f t="shared" si="6"/>
        <v>748.19999999999993</v>
      </c>
      <c r="I88" s="27">
        <f t="shared" si="6"/>
        <v>0</v>
      </c>
      <c r="J88" s="9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3.5" thickBot="1">
      <c r="A89" s="91"/>
      <c r="B89" s="92"/>
      <c r="C89" s="28">
        <v>2023</v>
      </c>
      <c r="D89" s="27">
        <f t="shared" si="6"/>
        <v>1787.14724</v>
      </c>
      <c r="E89" s="27">
        <f t="shared" si="6"/>
        <v>0</v>
      </c>
      <c r="F89" s="27">
        <f t="shared" si="6"/>
        <v>0</v>
      </c>
      <c r="G89" s="27">
        <f t="shared" si="6"/>
        <v>0</v>
      </c>
      <c r="H89" s="27">
        <f t="shared" si="6"/>
        <v>1787.14724</v>
      </c>
      <c r="I89" s="27">
        <f t="shared" si="6"/>
        <v>0</v>
      </c>
      <c r="J89" s="9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3.5" thickBot="1">
      <c r="A90" s="91"/>
      <c r="B90" s="92"/>
      <c r="C90" s="28">
        <v>2024</v>
      </c>
      <c r="D90" s="27">
        <f t="shared" si="6"/>
        <v>772.2</v>
      </c>
      <c r="E90" s="27">
        <f t="shared" si="6"/>
        <v>0</v>
      </c>
      <c r="F90" s="27">
        <f t="shared" si="6"/>
        <v>0</v>
      </c>
      <c r="G90" s="27">
        <f t="shared" si="6"/>
        <v>0</v>
      </c>
      <c r="H90" s="27">
        <f t="shared" si="6"/>
        <v>772.2</v>
      </c>
      <c r="I90" s="27">
        <f t="shared" si="6"/>
        <v>0</v>
      </c>
      <c r="J90" s="9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3.5" thickBot="1">
      <c r="A91" s="91"/>
      <c r="B91" s="92"/>
      <c r="C91" s="28">
        <v>2025</v>
      </c>
      <c r="D91" s="27">
        <f t="shared" si="6"/>
        <v>784.40000000000009</v>
      </c>
      <c r="E91" s="27">
        <f t="shared" si="6"/>
        <v>0</v>
      </c>
      <c r="F91" s="27">
        <f t="shared" si="6"/>
        <v>0</v>
      </c>
      <c r="G91" s="27">
        <f t="shared" si="6"/>
        <v>0</v>
      </c>
      <c r="H91" s="27">
        <f t="shared" si="6"/>
        <v>784.40000000000009</v>
      </c>
      <c r="I91" s="27">
        <f t="shared" si="6"/>
        <v>0</v>
      </c>
      <c r="J91" s="9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2.75">
      <c r="A92" s="108"/>
      <c r="B92" s="109"/>
      <c r="C92" s="28">
        <v>2026</v>
      </c>
      <c r="D92" s="27">
        <f t="shared" ref="D92:I92" si="7">D72+D77+D87</f>
        <v>579.6</v>
      </c>
      <c r="E92" s="27">
        <f t="shared" si="7"/>
        <v>0</v>
      </c>
      <c r="F92" s="27">
        <f t="shared" si="7"/>
        <v>0</v>
      </c>
      <c r="G92" s="27">
        <f t="shared" si="7"/>
        <v>0</v>
      </c>
      <c r="H92" s="27">
        <f t="shared" si="7"/>
        <v>579.6</v>
      </c>
      <c r="I92" s="27">
        <f t="shared" si="7"/>
        <v>0</v>
      </c>
      <c r="J92" s="11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3.5" thickBot="1">
      <c r="A93" s="84" t="s">
        <v>23</v>
      </c>
      <c r="B93" s="85"/>
      <c r="C93" s="85"/>
      <c r="D93" s="85"/>
      <c r="E93" s="85"/>
      <c r="F93" s="85"/>
      <c r="G93" s="85"/>
      <c r="H93" s="85"/>
      <c r="I93" s="85"/>
      <c r="J93" s="8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5.75" thickBot="1">
      <c r="A94" s="54">
        <v>1</v>
      </c>
      <c r="B94" s="63" t="s">
        <v>24</v>
      </c>
      <c r="C94" s="19">
        <v>2022</v>
      </c>
      <c r="D94" s="20">
        <f>E94+F94+G94+H94+I94</f>
        <v>5</v>
      </c>
      <c r="E94" s="20">
        <v>0</v>
      </c>
      <c r="F94" s="20">
        <v>0</v>
      </c>
      <c r="G94" s="20">
        <v>0</v>
      </c>
      <c r="H94" s="20">
        <v>5</v>
      </c>
      <c r="I94" s="20">
        <v>0</v>
      </c>
      <c r="J94" s="65" t="s">
        <v>49</v>
      </c>
    </row>
    <row r="95" spans="1:24" ht="15.75" thickBot="1">
      <c r="A95" s="55"/>
      <c r="B95" s="64"/>
      <c r="C95" s="22">
        <v>2023</v>
      </c>
      <c r="D95" s="20">
        <f t="shared" ref="D95:D144" si="8">E95+F95+G95+H95+I95</f>
        <v>5</v>
      </c>
      <c r="E95" s="20">
        <v>0</v>
      </c>
      <c r="F95" s="20">
        <v>0</v>
      </c>
      <c r="G95" s="20">
        <v>0</v>
      </c>
      <c r="H95" s="21">
        <v>5</v>
      </c>
      <c r="I95" s="20">
        <v>0</v>
      </c>
      <c r="J95" s="66"/>
    </row>
    <row r="96" spans="1:24" ht="18.75" customHeight="1" thickBot="1">
      <c r="A96" s="55"/>
      <c r="B96" s="64"/>
      <c r="C96" s="22">
        <v>2024</v>
      </c>
      <c r="D96" s="20">
        <f t="shared" si="8"/>
        <v>5</v>
      </c>
      <c r="E96" s="20">
        <v>0</v>
      </c>
      <c r="F96" s="20">
        <v>0</v>
      </c>
      <c r="G96" s="20">
        <v>0</v>
      </c>
      <c r="H96" s="21">
        <v>5</v>
      </c>
      <c r="I96" s="20">
        <v>0</v>
      </c>
      <c r="J96" s="66"/>
    </row>
    <row r="97" spans="1:25" ht="18.75" customHeight="1" thickBot="1">
      <c r="A97" s="55"/>
      <c r="B97" s="64"/>
      <c r="C97" s="22">
        <v>2025</v>
      </c>
      <c r="D97" s="20">
        <f>H97</f>
        <v>5</v>
      </c>
      <c r="E97" s="20">
        <v>0</v>
      </c>
      <c r="F97" s="20">
        <v>0</v>
      </c>
      <c r="G97" s="20">
        <v>0</v>
      </c>
      <c r="H97" s="21">
        <v>5</v>
      </c>
      <c r="I97" s="20">
        <v>0</v>
      </c>
      <c r="J97" s="66"/>
    </row>
    <row r="98" spans="1:25" ht="18.75" customHeight="1" thickBot="1">
      <c r="A98" s="56"/>
      <c r="B98" s="59"/>
      <c r="C98" s="22">
        <v>2026</v>
      </c>
      <c r="D98" s="20">
        <f>H98</f>
        <v>5</v>
      </c>
      <c r="E98" s="20">
        <v>0</v>
      </c>
      <c r="F98" s="20">
        <v>0</v>
      </c>
      <c r="G98" s="20">
        <v>0</v>
      </c>
      <c r="H98" s="21">
        <v>5</v>
      </c>
      <c r="I98" s="20">
        <v>0</v>
      </c>
      <c r="J98" s="67"/>
    </row>
    <row r="99" spans="1:25" ht="15.75" thickBot="1">
      <c r="A99" s="54">
        <v>2</v>
      </c>
      <c r="B99" s="63" t="s">
        <v>25</v>
      </c>
      <c r="C99" s="19">
        <v>2022</v>
      </c>
      <c r="D99" s="20">
        <f t="shared" si="8"/>
        <v>4154.40715</v>
      </c>
      <c r="E99" s="20">
        <v>0</v>
      </c>
      <c r="F99" s="20">
        <v>0</v>
      </c>
      <c r="G99" s="20">
        <v>0</v>
      </c>
      <c r="H99" s="20">
        <v>4154.40715</v>
      </c>
      <c r="I99" s="20">
        <v>0</v>
      </c>
      <c r="J99" s="65" t="s">
        <v>49</v>
      </c>
    </row>
    <row r="100" spans="1:25" ht="15.75" thickBot="1">
      <c r="A100" s="55"/>
      <c r="B100" s="64"/>
      <c r="C100" s="22">
        <v>2023</v>
      </c>
      <c r="D100" s="20">
        <f t="shared" si="8"/>
        <v>2285.1</v>
      </c>
      <c r="E100" s="20">
        <v>0</v>
      </c>
      <c r="F100" s="20">
        <v>0</v>
      </c>
      <c r="G100" s="20">
        <v>0</v>
      </c>
      <c r="H100" s="21">
        <v>2285.1</v>
      </c>
      <c r="I100" s="20">
        <v>0</v>
      </c>
      <c r="J100" s="66"/>
    </row>
    <row r="101" spans="1:25" ht="18.75" customHeight="1" thickBot="1">
      <c r="A101" s="55"/>
      <c r="B101" s="64"/>
      <c r="C101" s="22">
        <v>2024</v>
      </c>
      <c r="D101" s="20">
        <f t="shared" si="8"/>
        <v>2000.8</v>
      </c>
      <c r="E101" s="20">
        <v>0</v>
      </c>
      <c r="F101" s="20">
        <v>0</v>
      </c>
      <c r="G101" s="20">
        <v>0</v>
      </c>
      <c r="H101" s="21">
        <v>2000.8</v>
      </c>
      <c r="I101" s="20">
        <v>0</v>
      </c>
      <c r="J101" s="66"/>
    </row>
    <row r="102" spans="1:25" ht="18.75" customHeight="1" thickBot="1">
      <c r="A102" s="55"/>
      <c r="B102" s="64"/>
      <c r="C102" s="22">
        <v>2025</v>
      </c>
      <c r="D102" s="20">
        <f>H102</f>
        <v>2032.4</v>
      </c>
      <c r="E102" s="20">
        <v>0</v>
      </c>
      <c r="F102" s="20">
        <v>0</v>
      </c>
      <c r="G102" s="20">
        <v>0</v>
      </c>
      <c r="H102" s="21">
        <v>2032.4</v>
      </c>
      <c r="I102" s="20">
        <v>0</v>
      </c>
      <c r="J102" s="66"/>
    </row>
    <row r="103" spans="1:25" ht="18.75" customHeight="1" thickBot="1">
      <c r="A103" s="56"/>
      <c r="B103" s="59"/>
      <c r="C103" s="22">
        <v>2026</v>
      </c>
      <c r="D103" s="20">
        <f>H103</f>
        <v>2032.4</v>
      </c>
      <c r="E103" s="20">
        <v>0</v>
      </c>
      <c r="F103" s="20">
        <v>0</v>
      </c>
      <c r="G103" s="20">
        <v>0</v>
      </c>
      <c r="H103" s="21">
        <v>2032.4</v>
      </c>
      <c r="I103" s="20">
        <v>0</v>
      </c>
      <c r="J103" s="67"/>
    </row>
    <row r="104" spans="1:25" ht="15.75" thickBot="1">
      <c r="A104" s="54">
        <v>3</v>
      </c>
      <c r="B104" s="63" t="s">
        <v>86</v>
      </c>
      <c r="C104" s="19">
        <v>2022</v>
      </c>
      <c r="D104" s="20">
        <f>F104+H104</f>
        <v>3305.98702</v>
      </c>
      <c r="E104" s="20">
        <v>0</v>
      </c>
      <c r="F104" s="20">
        <v>527.33824000000004</v>
      </c>
      <c r="G104" s="20">
        <v>0</v>
      </c>
      <c r="H104" s="20">
        <v>2778.64878</v>
      </c>
      <c r="I104" s="20">
        <v>0</v>
      </c>
      <c r="J104" s="65" t="s">
        <v>49</v>
      </c>
    </row>
    <row r="105" spans="1:25" ht="15.75" thickBot="1">
      <c r="A105" s="55"/>
      <c r="B105" s="64"/>
      <c r="C105" s="22">
        <v>2023</v>
      </c>
      <c r="D105" s="20">
        <v>854.84217000000001</v>
      </c>
      <c r="E105" s="20">
        <v>0</v>
      </c>
      <c r="F105" s="20">
        <v>0</v>
      </c>
      <c r="G105" s="20">
        <v>0</v>
      </c>
      <c r="H105" s="21">
        <v>854.84217000000001</v>
      </c>
      <c r="I105" s="20">
        <v>0</v>
      </c>
      <c r="J105" s="66"/>
    </row>
    <row r="106" spans="1:25" ht="20.25" customHeight="1" thickBot="1">
      <c r="A106" s="55"/>
      <c r="B106" s="64"/>
      <c r="C106" s="22">
        <v>2024</v>
      </c>
      <c r="D106" s="20">
        <v>1006.40872</v>
      </c>
      <c r="E106" s="20">
        <v>0</v>
      </c>
      <c r="F106" s="20">
        <v>0</v>
      </c>
      <c r="G106" s="20">
        <v>0</v>
      </c>
      <c r="H106" s="21">
        <v>1006.40872</v>
      </c>
      <c r="I106" s="20">
        <v>0</v>
      </c>
      <c r="J106" s="66"/>
    </row>
    <row r="107" spans="1:25" ht="20.25" customHeight="1" thickBot="1">
      <c r="A107" s="55"/>
      <c r="B107" s="64"/>
      <c r="C107" s="22">
        <v>2025</v>
      </c>
      <c r="D107" s="20">
        <v>1022.30872</v>
      </c>
      <c r="E107" s="20">
        <v>0</v>
      </c>
      <c r="F107" s="20">
        <v>0</v>
      </c>
      <c r="G107" s="20">
        <v>0</v>
      </c>
      <c r="H107" s="21">
        <v>1022.30872</v>
      </c>
      <c r="I107" s="20">
        <v>0</v>
      </c>
      <c r="J107" s="66"/>
    </row>
    <row r="108" spans="1:25" ht="20.25" customHeight="1" thickBot="1">
      <c r="A108" s="56"/>
      <c r="B108" s="59"/>
      <c r="C108" s="22">
        <v>2026</v>
      </c>
      <c r="D108" s="20">
        <v>1022.30872</v>
      </c>
      <c r="E108" s="20">
        <v>0</v>
      </c>
      <c r="F108" s="20">
        <v>0</v>
      </c>
      <c r="G108" s="20">
        <v>0</v>
      </c>
      <c r="H108" s="21">
        <v>1022.30872</v>
      </c>
      <c r="I108" s="20">
        <v>0</v>
      </c>
      <c r="J108" s="67"/>
    </row>
    <row r="109" spans="1:25" ht="15.75" thickBot="1">
      <c r="A109" s="147" t="s">
        <v>80</v>
      </c>
      <c r="B109" s="149" t="s">
        <v>67</v>
      </c>
      <c r="C109" s="19">
        <v>2022</v>
      </c>
      <c r="D109" s="20">
        <f t="shared" si="8"/>
        <v>570.27660000000003</v>
      </c>
      <c r="E109" s="20">
        <v>0</v>
      </c>
      <c r="F109" s="20">
        <v>501.84341000000001</v>
      </c>
      <c r="G109" s="20">
        <v>0</v>
      </c>
      <c r="H109" s="30">
        <v>68.433189999999996</v>
      </c>
      <c r="I109" s="21">
        <v>0</v>
      </c>
      <c r="J109" s="151" t="s">
        <v>49</v>
      </c>
      <c r="K109" s="145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25"/>
    </row>
    <row r="110" spans="1:25" ht="15.75" thickBot="1">
      <c r="A110" s="148"/>
      <c r="B110" s="150"/>
      <c r="C110" s="22">
        <v>2023</v>
      </c>
      <c r="D110" s="20">
        <f t="shared" si="8"/>
        <v>0</v>
      </c>
      <c r="E110" s="21">
        <v>0</v>
      </c>
      <c r="F110" s="21">
        <v>0</v>
      </c>
      <c r="G110" s="21">
        <v>0</v>
      </c>
      <c r="H110" s="31">
        <v>0</v>
      </c>
      <c r="I110" s="21">
        <v>0</v>
      </c>
      <c r="J110" s="152"/>
      <c r="K110" s="145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25"/>
    </row>
    <row r="111" spans="1:25" ht="15.75" thickBot="1">
      <c r="A111" s="148"/>
      <c r="B111" s="150"/>
      <c r="C111" s="22">
        <v>2024</v>
      </c>
      <c r="D111" s="20">
        <f>E111+F111+G111+H111+I111</f>
        <v>0</v>
      </c>
      <c r="E111" s="21">
        <v>0</v>
      </c>
      <c r="F111" s="21">
        <v>0</v>
      </c>
      <c r="G111" s="21">
        <v>0</v>
      </c>
      <c r="H111" s="31">
        <v>0</v>
      </c>
      <c r="I111" s="21">
        <v>0</v>
      </c>
      <c r="J111" s="152"/>
      <c r="K111" s="145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25"/>
    </row>
    <row r="112" spans="1:25" ht="15.75" thickBot="1">
      <c r="A112" s="148"/>
      <c r="B112" s="150"/>
      <c r="C112" s="22">
        <v>2025</v>
      </c>
      <c r="D112" s="20">
        <f>E112+F112+G112+H112+I112</f>
        <v>0</v>
      </c>
      <c r="E112" s="21">
        <v>0</v>
      </c>
      <c r="F112" s="21">
        <v>0</v>
      </c>
      <c r="G112" s="21">
        <v>0</v>
      </c>
      <c r="H112" s="31">
        <v>0</v>
      </c>
      <c r="I112" s="21">
        <v>0</v>
      </c>
      <c r="J112" s="152"/>
      <c r="K112" s="145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25"/>
    </row>
    <row r="113" spans="1:25" ht="15.75" thickBot="1">
      <c r="A113" s="148"/>
      <c r="B113" s="150"/>
      <c r="C113" s="22">
        <v>2026</v>
      </c>
      <c r="D113" s="20">
        <f t="shared" si="8"/>
        <v>0</v>
      </c>
      <c r="E113" s="21">
        <v>0</v>
      </c>
      <c r="F113" s="21">
        <v>0</v>
      </c>
      <c r="G113" s="21">
        <v>0</v>
      </c>
      <c r="H113" s="31">
        <v>0</v>
      </c>
      <c r="I113" s="21">
        <v>0</v>
      </c>
      <c r="J113" s="153"/>
      <c r="K113" s="145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25"/>
    </row>
    <row r="114" spans="1:25" ht="45.75" hidden="1" customHeight="1" thickBot="1">
      <c r="A114" s="34"/>
      <c r="B114" s="35"/>
      <c r="C114" s="23"/>
      <c r="D114" s="20"/>
      <c r="E114" s="24"/>
      <c r="F114" s="24"/>
      <c r="G114" s="24"/>
      <c r="H114" s="36"/>
      <c r="I114" s="24"/>
      <c r="J114" s="37"/>
      <c r="K114" s="32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25"/>
    </row>
    <row r="115" spans="1:25" ht="15.75" thickBot="1">
      <c r="A115" s="54">
        <v>5</v>
      </c>
      <c r="B115" s="63" t="s">
        <v>26</v>
      </c>
      <c r="C115" s="19">
        <v>2022</v>
      </c>
      <c r="D115" s="20">
        <f t="shared" si="8"/>
        <v>95.2</v>
      </c>
      <c r="E115" s="20">
        <v>0</v>
      </c>
      <c r="F115" s="20">
        <v>0</v>
      </c>
      <c r="G115" s="20">
        <v>0</v>
      </c>
      <c r="H115" s="20">
        <v>95.2</v>
      </c>
      <c r="I115" s="20">
        <v>0</v>
      </c>
      <c r="J115" s="65" t="s">
        <v>49</v>
      </c>
    </row>
    <row r="116" spans="1:25" ht="15.75" thickBot="1">
      <c r="A116" s="55"/>
      <c r="B116" s="64"/>
      <c r="C116" s="22">
        <v>2023</v>
      </c>
      <c r="D116" s="20">
        <f t="shared" si="8"/>
        <v>0</v>
      </c>
      <c r="E116" s="20">
        <v>0</v>
      </c>
      <c r="F116" s="20">
        <v>0</v>
      </c>
      <c r="G116" s="20">
        <v>0</v>
      </c>
      <c r="H116" s="21">
        <v>0</v>
      </c>
      <c r="I116" s="20">
        <v>0</v>
      </c>
      <c r="J116" s="66"/>
    </row>
    <row r="117" spans="1:25" ht="21" customHeight="1" thickBot="1">
      <c r="A117" s="55"/>
      <c r="B117" s="64"/>
      <c r="C117" s="22">
        <v>2024</v>
      </c>
      <c r="D117" s="20">
        <f t="shared" si="8"/>
        <v>0</v>
      </c>
      <c r="E117" s="20">
        <v>0</v>
      </c>
      <c r="F117" s="20">
        <v>0</v>
      </c>
      <c r="G117" s="20">
        <v>0</v>
      </c>
      <c r="H117" s="21">
        <v>0</v>
      </c>
      <c r="I117" s="20">
        <v>0</v>
      </c>
      <c r="J117" s="66"/>
    </row>
    <row r="118" spans="1:25" ht="21" customHeight="1" thickBot="1">
      <c r="A118" s="55"/>
      <c r="B118" s="64"/>
      <c r="C118" s="22">
        <v>2025</v>
      </c>
      <c r="D118" s="20">
        <f>E118+F118+G118+H118+I118</f>
        <v>0</v>
      </c>
      <c r="E118" s="20">
        <v>0</v>
      </c>
      <c r="F118" s="20">
        <v>0</v>
      </c>
      <c r="G118" s="20">
        <v>0</v>
      </c>
      <c r="H118" s="21">
        <v>0</v>
      </c>
      <c r="I118" s="20">
        <v>0</v>
      </c>
      <c r="J118" s="66"/>
    </row>
    <row r="119" spans="1:25" ht="21" customHeight="1" thickBot="1">
      <c r="A119" s="56"/>
      <c r="B119" s="59"/>
      <c r="C119" s="22">
        <v>2026</v>
      </c>
      <c r="D119" s="20">
        <f t="shared" si="8"/>
        <v>0</v>
      </c>
      <c r="E119" s="20">
        <v>0</v>
      </c>
      <c r="F119" s="20">
        <v>0</v>
      </c>
      <c r="G119" s="20">
        <v>0</v>
      </c>
      <c r="H119" s="21">
        <v>0</v>
      </c>
      <c r="I119" s="20">
        <v>0</v>
      </c>
      <c r="J119" s="67"/>
    </row>
    <row r="120" spans="1:25" ht="15.75" thickBot="1">
      <c r="A120" s="54">
        <v>6</v>
      </c>
      <c r="B120" s="63" t="s">
        <v>27</v>
      </c>
      <c r="C120" s="19">
        <v>2022</v>
      </c>
      <c r="D120" s="20">
        <f t="shared" si="8"/>
        <v>35.799999999999997</v>
      </c>
      <c r="E120" s="20">
        <v>0</v>
      </c>
      <c r="F120" s="20">
        <v>0</v>
      </c>
      <c r="G120" s="20">
        <v>0</v>
      </c>
      <c r="H120" s="20">
        <v>35.799999999999997</v>
      </c>
      <c r="I120" s="20">
        <v>0</v>
      </c>
      <c r="J120" s="70" t="s">
        <v>49</v>
      </c>
    </row>
    <row r="121" spans="1:25" ht="15.75" thickBot="1">
      <c r="A121" s="55"/>
      <c r="B121" s="64"/>
      <c r="C121" s="22">
        <v>2023</v>
      </c>
      <c r="D121" s="20">
        <f t="shared" si="8"/>
        <v>37.799999999999997</v>
      </c>
      <c r="E121" s="20">
        <v>0</v>
      </c>
      <c r="F121" s="20">
        <v>0</v>
      </c>
      <c r="G121" s="20">
        <v>0</v>
      </c>
      <c r="H121" s="21">
        <v>37.799999999999997</v>
      </c>
      <c r="I121" s="20">
        <v>0</v>
      </c>
      <c r="J121" s="71"/>
    </row>
    <row r="122" spans="1:25" ht="18.75" customHeight="1" thickBot="1">
      <c r="A122" s="55"/>
      <c r="B122" s="64"/>
      <c r="C122" s="22">
        <v>2024</v>
      </c>
      <c r="D122" s="20">
        <f t="shared" si="8"/>
        <v>38.1</v>
      </c>
      <c r="E122" s="20">
        <v>0</v>
      </c>
      <c r="F122" s="20">
        <v>0</v>
      </c>
      <c r="G122" s="20">
        <v>0</v>
      </c>
      <c r="H122" s="21">
        <v>38.1</v>
      </c>
      <c r="I122" s="20">
        <v>0</v>
      </c>
      <c r="J122" s="71"/>
    </row>
    <row r="123" spans="1:25" ht="18.75" customHeight="1" thickBot="1">
      <c r="A123" s="55"/>
      <c r="B123" s="64"/>
      <c r="C123" s="22">
        <v>2025</v>
      </c>
      <c r="D123" s="20">
        <f>E123+F123+G123+H123+I123</f>
        <v>38.700000000000003</v>
      </c>
      <c r="E123" s="20">
        <v>0</v>
      </c>
      <c r="F123" s="20">
        <v>0</v>
      </c>
      <c r="G123" s="20">
        <v>0</v>
      </c>
      <c r="H123" s="21">
        <v>38.700000000000003</v>
      </c>
      <c r="I123" s="20">
        <v>0</v>
      </c>
      <c r="J123" s="48"/>
    </row>
    <row r="124" spans="1:25" ht="18.75" customHeight="1" thickBot="1">
      <c r="A124" s="56"/>
      <c r="B124" s="59"/>
      <c r="C124" s="22">
        <v>2026</v>
      </c>
      <c r="D124" s="20">
        <f t="shared" si="8"/>
        <v>38.700000000000003</v>
      </c>
      <c r="E124" s="20">
        <v>0</v>
      </c>
      <c r="F124" s="20">
        <v>0</v>
      </c>
      <c r="G124" s="20">
        <v>0</v>
      </c>
      <c r="H124" s="21">
        <v>38.700000000000003</v>
      </c>
      <c r="I124" s="20">
        <v>0</v>
      </c>
      <c r="J124" s="48"/>
    </row>
    <row r="125" spans="1:25" ht="18.75" customHeight="1" thickBot="1">
      <c r="A125" s="54">
        <v>7</v>
      </c>
      <c r="B125" s="63" t="s">
        <v>50</v>
      </c>
      <c r="C125" s="19">
        <v>2022</v>
      </c>
      <c r="D125" s="20">
        <f t="shared" si="8"/>
        <v>99.765000000000001</v>
      </c>
      <c r="E125" s="20">
        <v>0</v>
      </c>
      <c r="F125" s="20">
        <v>99.765000000000001</v>
      </c>
      <c r="G125" s="20">
        <v>0</v>
      </c>
      <c r="H125" s="20">
        <v>0</v>
      </c>
      <c r="I125" s="20">
        <v>0</v>
      </c>
      <c r="J125" s="65" t="s">
        <v>49</v>
      </c>
    </row>
    <row r="126" spans="1:25" ht="18.75" customHeight="1" thickBot="1">
      <c r="A126" s="55"/>
      <c r="B126" s="64"/>
      <c r="C126" s="22">
        <v>2023</v>
      </c>
      <c r="D126" s="20">
        <f t="shared" si="8"/>
        <v>0</v>
      </c>
      <c r="E126" s="20">
        <v>0</v>
      </c>
      <c r="F126" s="20">
        <v>0</v>
      </c>
      <c r="G126" s="20">
        <v>0</v>
      </c>
      <c r="H126" s="21">
        <v>0</v>
      </c>
      <c r="I126" s="20">
        <v>0</v>
      </c>
      <c r="J126" s="66"/>
    </row>
    <row r="127" spans="1:25" ht="18.75" customHeight="1" thickBot="1">
      <c r="A127" s="55"/>
      <c r="B127" s="64"/>
      <c r="C127" s="22">
        <v>2024</v>
      </c>
      <c r="D127" s="20">
        <f t="shared" si="8"/>
        <v>0</v>
      </c>
      <c r="E127" s="20">
        <v>0</v>
      </c>
      <c r="F127" s="20">
        <v>0</v>
      </c>
      <c r="G127" s="20">
        <v>0</v>
      </c>
      <c r="H127" s="21">
        <v>0</v>
      </c>
      <c r="I127" s="20">
        <v>0</v>
      </c>
      <c r="J127" s="66"/>
    </row>
    <row r="128" spans="1:25" ht="18.75" customHeight="1" thickBot="1">
      <c r="A128" s="55"/>
      <c r="B128" s="64"/>
      <c r="C128" s="23">
        <v>2025</v>
      </c>
      <c r="D128" s="20">
        <f t="shared" si="8"/>
        <v>0</v>
      </c>
      <c r="E128" s="20">
        <v>0</v>
      </c>
      <c r="F128" s="20">
        <v>0</v>
      </c>
      <c r="G128" s="20">
        <v>0</v>
      </c>
      <c r="H128" s="24">
        <v>0</v>
      </c>
      <c r="I128" s="20">
        <v>0</v>
      </c>
      <c r="J128" s="66"/>
    </row>
    <row r="129" spans="1:11" ht="18.75" customHeight="1" thickBot="1">
      <c r="A129" s="56"/>
      <c r="B129" s="59"/>
      <c r="C129" s="23">
        <v>2026</v>
      </c>
      <c r="D129" s="20">
        <f t="shared" si="8"/>
        <v>0</v>
      </c>
      <c r="E129" s="20">
        <v>0</v>
      </c>
      <c r="F129" s="20">
        <v>0</v>
      </c>
      <c r="G129" s="20">
        <v>0</v>
      </c>
      <c r="H129" s="24">
        <v>0</v>
      </c>
      <c r="I129" s="20">
        <v>0</v>
      </c>
      <c r="J129" s="67"/>
    </row>
    <row r="130" spans="1:11" ht="18.75" customHeight="1" thickBot="1">
      <c r="A130" s="68" t="s">
        <v>89</v>
      </c>
      <c r="B130" s="63" t="s">
        <v>85</v>
      </c>
      <c r="C130" s="19">
        <v>2022</v>
      </c>
      <c r="D130" s="20">
        <v>0</v>
      </c>
      <c r="E130" s="20">
        <v>0</v>
      </c>
      <c r="F130" s="20">
        <v>0</v>
      </c>
      <c r="G130" s="20">
        <v>0</v>
      </c>
      <c r="H130" s="30">
        <v>0</v>
      </c>
      <c r="I130" s="21">
        <v>0</v>
      </c>
      <c r="J130" s="105" t="s">
        <v>49</v>
      </c>
    </row>
    <row r="131" spans="1:11" ht="18.75" customHeight="1" thickBot="1">
      <c r="A131" s="69"/>
      <c r="B131" s="64"/>
      <c r="C131" s="22">
        <v>2023</v>
      </c>
      <c r="D131" s="20">
        <v>641.42264</v>
      </c>
      <c r="E131" s="21">
        <v>0</v>
      </c>
      <c r="F131" s="21">
        <v>564.45162000000005</v>
      </c>
      <c r="G131" s="21">
        <v>0</v>
      </c>
      <c r="H131" s="31">
        <v>76.971019999999996</v>
      </c>
      <c r="I131" s="21">
        <v>0</v>
      </c>
      <c r="J131" s="106"/>
    </row>
    <row r="132" spans="1:11" ht="18.75" customHeight="1" thickBot="1">
      <c r="A132" s="69"/>
      <c r="B132" s="64"/>
      <c r="C132" s="22">
        <v>2024</v>
      </c>
      <c r="D132" s="20">
        <v>0</v>
      </c>
      <c r="E132" s="21">
        <v>0</v>
      </c>
      <c r="F132" s="21">
        <v>0</v>
      </c>
      <c r="G132" s="21">
        <v>0</v>
      </c>
      <c r="H132" s="31">
        <v>0</v>
      </c>
      <c r="I132" s="21">
        <v>0</v>
      </c>
      <c r="J132" s="106"/>
    </row>
    <row r="133" spans="1:11" ht="18.75" customHeight="1" thickBot="1">
      <c r="A133" s="69"/>
      <c r="B133" s="64"/>
      <c r="C133" s="22">
        <v>2025</v>
      </c>
      <c r="D133" s="20">
        <v>0</v>
      </c>
      <c r="E133" s="21">
        <v>0</v>
      </c>
      <c r="F133" s="21">
        <v>0</v>
      </c>
      <c r="G133" s="21">
        <v>0</v>
      </c>
      <c r="H133" s="31">
        <v>0</v>
      </c>
      <c r="I133" s="21">
        <v>0</v>
      </c>
      <c r="J133" s="106"/>
    </row>
    <row r="134" spans="1:11" ht="18.75" customHeight="1" thickBot="1">
      <c r="A134" s="56"/>
      <c r="B134" s="59"/>
      <c r="C134" s="22">
        <v>2026</v>
      </c>
      <c r="D134" s="20">
        <f>D132</f>
        <v>0</v>
      </c>
      <c r="E134" s="21">
        <v>0</v>
      </c>
      <c r="F134" s="21">
        <v>0</v>
      </c>
      <c r="G134" s="21">
        <v>0</v>
      </c>
      <c r="H134" s="31">
        <f>H132</f>
        <v>0</v>
      </c>
      <c r="I134" s="21">
        <v>0</v>
      </c>
      <c r="J134" s="107"/>
    </row>
    <row r="135" spans="1:11" ht="15.75" thickBot="1">
      <c r="A135" s="68" t="s">
        <v>87</v>
      </c>
      <c r="B135" s="63" t="s">
        <v>83</v>
      </c>
      <c r="C135" s="19">
        <v>2022</v>
      </c>
      <c r="D135" s="20">
        <v>0</v>
      </c>
      <c r="E135" s="20">
        <v>0</v>
      </c>
      <c r="F135" s="20">
        <v>0</v>
      </c>
      <c r="G135" s="20">
        <v>0</v>
      </c>
      <c r="H135" s="30">
        <v>0</v>
      </c>
      <c r="I135" s="21">
        <v>0</v>
      </c>
      <c r="J135" s="105" t="s">
        <v>49</v>
      </c>
      <c r="K135" s="11"/>
    </row>
    <row r="136" spans="1:11" ht="15.75" thickBot="1">
      <c r="A136" s="69"/>
      <c r="B136" s="64"/>
      <c r="C136" s="22">
        <v>2023</v>
      </c>
      <c r="D136" s="20">
        <v>1248.1204</v>
      </c>
      <c r="E136" s="21">
        <v>0</v>
      </c>
      <c r="F136" s="21">
        <v>1098.3456000000001</v>
      </c>
      <c r="G136" s="21">
        <v>0</v>
      </c>
      <c r="H136" s="31">
        <v>149.7748</v>
      </c>
      <c r="I136" s="21">
        <v>0</v>
      </c>
      <c r="J136" s="106"/>
    </row>
    <row r="137" spans="1:11" ht="20.25" customHeight="1" thickBot="1">
      <c r="A137" s="69"/>
      <c r="B137" s="64"/>
      <c r="C137" s="22">
        <v>2024</v>
      </c>
      <c r="D137" s="20">
        <v>0</v>
      </c>
      <c r="E137" s="21">
        <v>0</v>
      </c>
      <c r="F137" s="21">
        <v>0</v>
      </c>
      <c r="G137" s="21">
        <v>0</v>
      </c>
      <c r="H137" s="31">
        <v>0</v>
      </c>
      <c r="I137" s="21">
        <v>0</v>
      </c>
      <c r="J137" s="106"/>
    </row>
    <row r="138" spans="1:11" ht="20.25" customHeight="1" thickBot="1">
      <c r="A138" s="69"/>
      <c r="B138" s="64"/>
      <c r="C138" s="22">
        <v>2025</v>
      </c>
      <c r="D138" s="20">
        <v>0</v>
      </c>
      <c r="E138" s="21">
        <v>0</v>
      </c>
      <c r="F138" s="21">
        <v>0</v>
      </c>
      <c r="G138" s="21">
        <v>0</v>
      </c>
      <c r="H138" s="31">
        <v>0</v>
      </c>
      <c r="I138" s="21">
        <v>0</v>
      </c>
      <c r="J138" s="106"/>
    </row>
    <row r="139" spans="1:11" ht="20.25" customHeight="1" thickBot="1">
      <c r="A139" s="56"/>
      <c r="B139" s="59"/>
      <c r="C139" s="22">
        <v>2026</v>
      </c>
      <c r="D139" s="20">
        <f>D137</f>
        <v>0</v>
      </c>
      <c r="E139" s="21">
        <v>0</v>
      </c>
      <c r="F139" s="21">
        <v>0</v>
      </c>
      <c r="G139" s="21">
        <v>0</v>
      </c>
      <c r="H139" s="31">
        <f>H137</f>
        <v>0</v>
      </c>
      <c r="I139" s="21">
        <v>0</v>
      </c>
      <c r="J139" s="107"/>
    </row>
    <row r="140" spans="1:11" ht="15.75" thickBot="1">
      <c r="A140" s="68" t="s">
        <v>88</v>
      </c>
      <c r="B140" s="63" t="s">
        <v>68</v>
      </c>
      <c r="C140" s="19">
        <v>2022</v>
      </c>
      <c r="D140" s="20">
        <f t="shared" si="8"/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65" t="s">
        <v>49</v>
      </c>
      <c r="K140" s="11"/>
    </row>
    <row r="141" spans="1:11" ht="15.75" thickBot="1">
      <c r="A141" s="69"/>
      <c r="B141" s="64"/>
      <c r="C141" s="22">
        <v>2023</v>
      </c>
      <c r="D141" s="20">
        <f t="shared" si="8"/>
        <v>0</v>
      </c>
      <c r="E141" s="20">
        <v>0</v>
      </c>
      <c r="F141" s="20">
        <v>0</v>
      </c>
      <c r="G141" s="20">
        <v>0</v>
      </c>
      <c r="H141" s="21">
        <v>0</v>
      </c>
      <c r="I141" s="20">
        <v>0</v>
      </c>
      <c r="J141" s="66"/>
    </row>
    <row r="142" spans="1:11" ht="20.25" customHeight="1" thickBot="1">
      <c r="A142" s="69"/>
      <c r="B142" s="64"/>
      <c r="C142" s="22">
        <v>2024</v>
      </c>
      <c r="D142" s="20">
        <f t="shared" si="8"/>
        <v>0</v>
      </c>
      <c r="E142" s="20">
        <v>0</v>
      </c>
      <c r="F142" s="20">
        <v>0</v>
      </c>
      <c r="G142" s="20">
        <v>0</v>
      </c>
      <c r="H142" s="21">
        <v>0</v>
      </c>
      <c r="I142" s="20">
        <v>0</v>
      </c>
      <c r="J142" s="66"/>
    </row>
    <row r="143" spans="1:11" ht="20.25" customHeight="1" thickBot="1">
      <c r="A143" s="69"/>
      <c r="B143" s="64"/>
      <c r="C143" s="22">
        <v>2025</v>
      </c>
      <c r="D143" s="20">
        <f>E143+F143+G143+H143+I143</f>
        <v>0</v>
      </c>
      <c r="E143" s="20">
        <v>0</v>
      </c>
      <c r="F143" s="20">
        <v>0</v>
      </c>
      <c r="G143" s="20">
        <v>0</v>
      </c>
      <c r="H143" s="21">
        <v>0</v>
      </c>
      <c r="I143" s="20">
        <v>0</v>
      </c>
      <c r="J143" s="66"/>
    </row>
    <row r="144" spans="1:11" ht="20.25" customHeight="1" thickBot="1">
      <c r="A144" s="56"/>
      <c r="B144" s="59"/>
      <c r="C144" s="22">
        <v>2026</v>
      </c>
      <c r="D144" s="20">
        <f t="shared" si="8"/>
        <v>0</v>
      </c>
      <c r="E144" s="20">
        <v>0</v>
      </c>
      <c r="F144" s="20">
        <v>0</v>
      </c>
      <c r="G144" s="20">
        <v>0</v>
      </c>
      <c r="H144" s="21">
        <v>0</v>
      </c>
      <c r="I144" s="20">
        <v>0</v>
      </c>
      <c r="J144" s="67"/>
    </row>
    <row r="145" spans="1:24" ht="13.5" thickBot="1">
      <c r="A145" s="89" t="s">
        <v>57</v>
      </c>
      <c r="B145" s="90"/>
      <c r="C145" s="26">
        <v>2022</v>
      </c>
      <c r="D145" s="27">
        <f>D94+D99+D104+D115+D120+D130+D135+D140</f>
        <v>7596.3941699999996</v>
      </c>
      <c r="E145" s="27">
        <f t="shared" ref="D145:I147" si="9">E94+E99+E104+E109+E115+E120+E125+E130+E135+E140</f>
        <v>0</v>
      </c>
      <c r="F145" s="27">
        <f t="shared" si="9"/>
        <v>1128.9466500000001</v>
      </c>
      <c r="G145" s="27">
        <f t="shared" si="9"/>
        <v>0</v>
      </c>
      <c r="H145" s="27">
        <f t="shared" si="9"/>
        <v>7137.4891200000002</v>
      </c>
      <c r="I145" s="27">
        <f t="shared" si="9"/>
        <v>0</v>
      </c>
      <c r="J145" s="9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3.5" thickBot="1">
      <c r="A146" s="91"/>
      <c r="B146" s="92"/>
      <c r="C146" s="28">
        <v>2023</v>
      </c>
      <c r="D146" s="27">
        <f t="shared" si="9"/>
        <v>5072.28521</v>
      </c>
      <c r="E146" s="27">
        <f t="shared" si="9"/>
        <v>0</v>
      </c>
      <c r="F146" s="27">
        <f t="shared" si="9"/>
        <v>1662.7972200000002</v>
      </c>
      <c r="G146" s="27">
        <f t="shared" si="9"/>
        <v>0</v>
      </c>
      <c r="H146" s="27">
        <f t="shared" si="9"/>
        <v>3409.4879900000001</v>
      </c>
      <c r="I146" s="27">
        <f t="shared" si="9"/>
        <v>0</v>
      </c>
      <c r="J146" s="9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3.5" thickBot="1">
      <c r="A147" s="91"/>
      <c r="B147" s="92"/>
      <c r="C147" s="28">
        <v>2024</v>
      </c>
      <c r="D147" s="27">
        <f t="shared" si="9"/>
        <v>3050.30872</v>
      </c>
      <c r="E147" s="27">
        <f t="shared" si="9"/>
        <v>0</v>
      </c>
      <c r="F147" s="27">
        <f t="shared" si="9"/>
        <v>0</v>
      </c>
      <c r="G147" s="27">
        <f t="shared" si="9"/>
        <v>0</v>
      </c>
      <c r="H147" s="27">
        <f t="shared" si="9"/>
        <v>3050.30872</v>
      </c>
      <c r="I147" s="27">
        <f t="shared" si="9"/>
        <v>0</v>
      </c>
      <c r="J147" s="9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3.5" thickBot="1">
      <c r="A148" s="91"/>
      <c r="B148" s="92"/>
      <c r="C148" s="28">
        <v>2025</v>
      </c>
      <c r="D148" s="27">
        <f t="shared" ref="D148:H149" si="10">D97+D102+D107+D112+D118+D123+D128+D133+D138+D143</f>
        <v>3098.4087199999999</v>
      </c>
      <c r="E148" s="27">
        <f t="shared" si="10"/>
        <v>0</v>
      </c>
      <c r="F148" s="27">
        <f t="shared" si="10"/>
        <v>0</v>
      </c>
      <c r="G148" s="27">
        <f t="shared" si="10"/>
        <v>0</v>
      </c>
      <c r="H148" s="27">
        <f t="shared" si="10"/>
        <v>3098.4087199999999</v>
      </c>
      <c r="I148" s="27">
        <f>I97+I102+I107+I112+I118+I123+I128+I133+I138+I144</f>
        <v>0</v>
      </c>
      <c r="J148" s="9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2.75">
      <c r="A149" s="108"/>
      <c r="B149" s="109"/>
      <c r="C149" s="28">
        <v>2026</v>
      </c>
      <c r="D149" s="27">
        <f t="shared" si="10"/>
        <v>3098.4087199999999</v>
      </c>
      <c r="E149" s="27">
        <f t="shared" si="10"/>
        <v>0</v>
      </c>
      <c r="F149" s="27">
        <f t="shared" si="10"/>
        <v>0</v>
      </c>
      <c r="G149" s="27">
        <f t="shared" si="10"/>
        <v>0</v>
      </c>
      <c r="H149" s="27">
        <f t="shared" si="10"/>
        <v>3098.4087199999999</v>
      </c>
      <c r="I149" s="27">
        <f>I98+I103+I108+I113+I119+I124+I129+I134+I139+I144</f>
        <v>0</v>
      </c>
      <c r="J149" s="11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3.5" thickBot="1">
      <c r="A150" s="84" t="s">
        <v>28</v>
      </c>
      <c r="B150" s="85"/>
      <c r="C150" s="85"/>
      <c r="D150" s="85"/>
      <c r="E150" s="85"/>
      <c r="F150" s="85"/>
      <c r="G150" s="85"/>
      <c r="H150" s="85"/>
      <c r="I150" s="85"/>
      <c r="J150" s="8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20.25" customHeight="1" thickBot="1">
      <c r="A151" s="54">
        <v>1</v>
      </c>
      <c r="B151" s="63" t="s">
        <v>29</v>
      </c>
      <c r="C151" s="19">
        <v>2022</v>
      </c>
      <c r="D151" s="20">
        <f>E151+F151+G151+H151+I151</f>
        <v>1072</v>
      </c>
      <c r="E151" s="20">
        <v>0</v>
      </c>
      <c r="F151" s="20">
        <v>0</v>
      </c>
      <c r="G151" s="20">
        <v>0</v>
      </c>
      <c r="H151" s="20">
        <v>1072</v>
      </c>
      <c r="I151" s="20">
        <v>0</v>
      </c>
      <c r="J151" s="65" t="s">
        <v>49</v>
      </c>
    </row>
    <row r="152" spans="1:24" ht="21" customHeight="1" thickBot="1">
      <c r="A152" s="55"/>
      <c r="B152" s="64"/>
      <c r="C152" s="22">
        <v>2023</v>
      </c>
      <c r="D152" s="20">
        <f>E152+F152+G152+H152+I152</f>
        <v>1245.4000000000001</v>
      </c>
      <c r="E152" s="20">
        <v>0</v>
      </c>
      <c r="F152" s="20">
        <v>0</v>
      </c>
      <c r="G152" s="20">
        <v>0</v>
      </c>
      <c r="H152" s="21">
        <v>1245.4000000000001</v>
      </c>
      <c r="I152" s="20">
        <v>0</v>
      </c>
      <c r="J152" s="66"/>
    </row>
    <row r="153" spans="1:24" ht="20.25" customHeight="1" thickBot="1">
      <c r="A153" s="55"/>
      <c r="B153" s="64"/>
      <c r="C153" s="22">
        <v>2024</v>
      </c>
      <c r="D153" s="20">
        <f>E153+F153+G153+H153+I153</f>
        <v>1245.4000000000001</v>
      </c>
      <c r="E153" s="20">
        <v>0</v>
      </c>
      <c r="F153" s="20">
        <v>0</v>
      </c>
      <c r="G153" s="20">
        <v>0</v>
      </c>
      <c r="H153" s="21">
        <v>1245.4000000000001</v>
      </c>
      <c r="I153" s="20">
        <v>0</v>
      </c>
      <c r="J153" s="66"/>
    </row>
    <row r="154" spans="1:24" ht="20.25" customHeight="1" thickBot="1">
      <c r="A154" s="55"/>
      <c r="B154" s="64"/>
      <c r="C154" s="22">
        <v>2025</v>
      </c>
      <c r="D154" s="20">
        <v>1245.4000000000001</v>
      </c>
      <c r="E154" s="20">
        <v>0</v>
      </c>
      <c r="F154" s="20">
        <v>0</v>
      </c>
      <c r="G154" s="20">
        <v>0</v>
      </c>
      <c r="H154" s="21">
        <f>H152</f>
        <v>1245.4000000000001</v>
      </c>
      <c r="I154" s="20">
        <v>0</v>
      </c>
      <c r="J154" s="66"/>
    </row>
    <row r="155" spans="1:24" ht="20.25" customHeight="1" thickBot="1">
      <c r="A155" s="56"/>
      <c r="B155" s="59"/>
      <c r="C155" s="22">
        <v>2026</v>
      </c>
      <c r="D155" s="20">
        <f>D152</f>
        <v>1245.4000000000001</v>
      </c>
      <c r="E155" s="20">
        <v>0</v>
      </c>
      <c r="F155" s="20">
        <v>0</v>
      </c>
      <c r="G155" s="20">
        <v>0</v>
      </c>
      <c r="H155" s="21">
        <f>H153</f>
        <v>1245.4000000000001</v>
      </c>
      <c r="I155" s="20">
        <v>0</v>
      </c>
      <c r="J155" s="67"/>
    </row>
    <row r="156" spans="1:24" ht="15.75" thickBot="1">
      <c r="A156" s="54">
        <v>2</v>
      </c>
      <c r="B156" s="63" t="s">
        <v>30</v>
      </c>
      <c r="C156" s="19">
        <v>2022</v>
      </c>
      <c r="D156" s="20">
        <f>E156+F156+G156+H156+I156</f>
        <v>300.46382</v>
      </c>
      <c r="E156" s="20">
        <v>0</v>
      </c>
      <c r="F156" s="20">
        <v>141.38200000000001</v>
      </c>
      <c r="G156" s="20">
        <v>0</v>
      </c>
      <c r="H156" s="20">
        <v>159.08181999999999</v>
      </c>
      <c r="I156" s="20">
        <v>0</v>
      </c>
      <c r="J156" s="70" t="s">
        <v>49</v>
      </c>
    </row>
    <row r="157" spans="1:24" ht="15.75" thickBot="1">
      <c r="A157" s="55"/>
      <c r="B157" s="64"/>
      <c r="C157" s="22">
        <v>2023</v>
      </c>
      <c r="D157" s="20">
        <v>262.34886999999998</v>
      </c>
      <c r="E157" s="20">
        <v>0</v>
      </c>
      <c r="F157" s="21">
        <v>100.803</v>
      </c>
      <c r="G157" s="20">
        <v>0</v>
      </c>
      <c r="H157" s="21">
        <v>161.54587000000001</v>
      </c>
      <c r="I157" s="20">
        <v>0</v>
      </c>
      <c r="J157" s="71"/>
    </row>
    <row r="158" spans="1:24" ht="18.75" customHeight="1" thickBot="1">
      <c r="A158" s="55"/>
      <c r="B158" s="64"/>
      <c r="C158" s="22">
        <v>2024</v>
      </c>
      <c r="D158" s="20">
        <v>263.54827999999998</v>
      </c>
      <c r="E158" s="20">
        <v>0</v>
      </c>
      <c r="F158" s="21">
        <v>100.803</v>
      </c>
      <c r="G158" s="20">
        <v>0</v>
      </c>
      <c r="H158" s="21">
        <v>162.74528000000001</v>
      </c>
      <c r="I158" s="20">
        <v>0</v>
      </c>
      <c r="J158" s="71"/>
    </row>
    <row r="159" spans="1:24" ht="18.75" customHeight="1" thickBot="1">
      <c r="A159" s="55"/>
      <c r="B159" s="64"/>
      <c r="C159" s="22">
        <v>2025</v>
      </c>
      <c r="D159" s="20">
        <v>265.84827999999999</v>
      </c>
      <c r="E159" s="20">
        <v>0</v>
      </c>
      <c r="F159" s="21">
        <v>100.803</v>
      </c>
      <c r="G159" s="20">
        <v>0</v>
      </c>
      <c r="H159" s="21">
        <v>165.04527999999999</v>
      </c>
      <c r="I159" s="20">
        <v>0</v>
      </c>
      <c r="J159" s="48"/>
      <c r="L159" s="38"/>
    </row>
    <row r="160" spans="1:24" ht="18.75" customHeight="1" thickBot="1">
      <c r="A160" s="56"/>
      <c r="B160" s="59"/>
      <c r="C160" s="22">
        <v>2026</v>
      </c>
      <c r="D160" s="20">
        <v>265.84827999999999</v>
      </c>
      <c r="E160" s="20">
        <v>0</v>
      </c>
      <c r="F160" s="21">
        <v>100.803</v>
      </c>
      <c r="G160" s="20">
        <v>0</v>
      </c>
      <c r="H160" s="21">
        <v>165.04527999999999</v>
      </c>
      <c r="I160" s="20">
        <v>0</v>
      </c>
      <c r="J160" s="48"/>
    </row>
    <row r="161" spans="1:11" ht="15.75" thickBot="1">
      <c r="A161" s="54">
        <v>3</v>
      </c>
      <c r="B161" s="57" t="s">
        <v>72</v>
      </c>
      <c r="C161" s="19">
        <v>2022</v>
      </c>
      <c r="D161" s="20">
        <f t="shared" ref="D161:D176" si="11">E161+F161+G161+H161+I161</f>
        <v>12193.82056</v>
      </c>
      <c r="E161" s="20">
        <v>0</v>
      </c>
      <c r="F161" s="20">
        <v>2436.665</v>
      </c>
      <c r="G161" s="20">
        <v>2913.8585699999999</v>
      </c>
      <c r="H161" s="20">
        <v>6843.2969899999998</v>
      </c>
      <c r="I161" s="39">
        <v>0</v>
      </c>
      <c r="J161" s="70" t="s">
        <v>49</v>
      </c>
      <c r="K161" s="11"/>
    </row>
    <row r="162" spans="1:11" ht="15.75" thickBot="1">
      <c r="A162" s="55"/>
      <c r="B162" s="58"/>
      <c r="C162" s="22">
        <v>2023</v>
      </c>
      <c r="D162" s="20">
        <v>9502.2000000000007</v>
      </c>
      <c r="E162" s="20">
        <v>0</v>
      </c>
      <c r="F162" s="21">
        <v>0</v>
      </c>
      <c r="G162" s="21">
        <v>0</v>
      </c>
      <c r="H162" s="21">
        <v>0</v>
      </c>
      <c r="I162" s="40">
        <v>0</v>
      </c>
      <c r="J162" s="71"/>
      <c r="K162" s="12"/>
    </row>
    <row r="163" spans="1:11" ht="18.75" customHeight="1" thickBot="1">
      <c r="A163" s="55"/>
      <c r="B163" s="58"/>
      <c r="C163" s="22">
        <v>2024</v>
      </c>
      <c r="D163" s="20">
        <v>9514.4</v>
      </c>
      <c r="E163" s="20">
        <v>0</v>
      </c>
      <c r="F163" s="21">
        <v>0</v>
      </c>
      <c r="G163" s="21">
        <v>0</v>
      </c>
      <c r="H163" s="21">
        <v>0</v>
      </c>
      <c r="I163" s="40">
        <v>0</v>
      </c>
      <c r="J163" s="71"/>
    </row>
    <row r="164" spans="1:11" ht="18.75" customHeight="1" thickBot="1">
      <c r="A164" s="55"/>
      <c r="B164" s="58"/>
      <c r="C164" s="22">
        <v>2025</v>
      </c>
      <c r="D164" s="20">
        <v>9664.7999999999993</v>
      </c>
      <c r="E164" s="20">
        <v>0</v>
      </c>
      <c r="F164" s="21">
        <v>0</v>
      </c>
      <c r="G164" s="21">
        <f>G162</f>
        <v>0</v>
      </c>
      <c r="H164" s="21">
        <v>0</v>
      </c>
      <c r="I164" s="40">
        <v>0</v>
      </c>
      <c r="J164" s="48"/>
    </row>
    <row r="165" spans="1:11" ht="18.75" customHeight="1" thickBot="1">
      <c r="A165" s="56"/>
      <c r="B165" s="59"/>
      <c r="C165" s="22">
        <v>2026</v>
      </c>
      <c r="D165" s="20">
        <v>9664.7999999999993</v>
      </c>
      <c r="E165" s="20">
        <v>0</v>
      </c>
      <c r="F165" s="21">
        <v>0</v>
      </c>
      <c r="G165" s="21">
        <f>G163</f>
        <v>0</v>
      </c>
      <c r="H165" s="21">
        <v>0</v>
      </c>
      <c r="I165" s="40">
        <v>0</v>
      </c>
      <c r="J165" s="48"/>
    </row>
    <row r="166" spans="1:11" ht="18.75" customHeight="1" thickBot="1">
      <c r="A166" s="68" t="s">
        <v>80</v>
      </c>
      <c r="B166" s="63" t="s">
        <v>94</v>
      </c>
      <c r="C166" s="19">
        <v>2022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39">
        <v>0</v>
      </c>
      <c r="J166" s="70" t="s">
        <v>49</v>
      </c>
    </row>
    <row r="167" spans="1:11" ht="18.75" customHeight="1" thickBot="1">
      <c r="A167" s="69"/>
      <c r="B167" s="64"/>
      <c r="C167" s="22">
        <v>2023</v>
      </c>
      <c r="D167" s="20">
        <v>156.52846</v>
      </c>
      <c r="E167" s="20">
        <v>0</v>
      </c>
      <c r="F167" s="20">
        <v>0</v>
      </c>
      <c r="G167" s="20">
        <v>0</v>
      </c>
      <c r="H167" s="21">
        <v>0</v>
      </c>
      <c r="I167" s="40">
        <v>0</v>
      </c>
      <c r="J167" s="71"/>
    </row>
    <row r="168" spans="1:11" ht="18.75" customHeight="1" thickBot="1">
      <c r="A168" s="69"/>
      <c r="B168" s="64"/>
      <c r="C168" s="22">
        <v>2024</v>
      </c>
      <c r="D168" s="20">
        <v>0</v>
      </c>
      <c r="E168" s="20">
        <v>0</v>
      </c>
      <c r="F168" s="20">
        <v>0</v>
      </c>
      <c r="G168" s="20">
        <v>0</v>
      </c>
      <c r="H168" s="21">
        <v>0</v>
      </c>
      <c r="I168" s="40">
        <v>0</v>
      </c>
      <c r="J168" s="71"/>
    </row>
    <row r="169" spans="1:11" ht="18.75" customHeight="1" thickBot="1">
      <c r="A169" s="69"/>
      <c r="B169" s="64"/>
      <c r="C169" s="22">
        <v>2025</v>
      </c>
      <c r="D169" s="20">
        <v>0</v>
      </c>
      <c r="E169" s="20">
        <v>0</v>
      </c>
      <c r="F169" s="20">
        <v>0</v>
      </c>
      <c r="G169" s="20">
        <v>0</v>
      </c>
      <c r="H169" s="21">
        <v>0</v>
      </c>
      <c r="I169" s="40">
        <v>0</v>
      </c>
      <c r="J169" s="48"/>
    </row>
    <row r="170" spans="1:11" ht="42.75" customHeight="1" thickBot="1">
      <c r="A170" s="56"/>
      <c r="B170" s="59"/>
      <c r="C170" s="22">
        <v>2026</v>
      </c>
      <c r="D170" s="20">
        <v>0</v>
      </c>
      <c r="E170" s="20">
        <v>0</v>
      </c>
      <c r="F170" s="20">
        <v>0</v>
      </c>
      <c r="G170" s="20">
        <v>0</v>
      </c>
      <c r="H170" s="21">
        <v>0</v>
      </c>
      <c r="I170" s="40">
        <v>0</v>
      </c>
      <c r="J170" s="48"/>
    </row>
    <row r="171" spans="1:11" ht="18.75" customHeight="1" thickBot="1">
      <c r="A171" s="68" t="s">
        <v>91</v>
      </c>
      <c r="B171" s="63" t="s">
        <v>70</v>
      </c>
      <c r="C171" s="19">
        <v>2022</v>
      </c>
      <c r="D171" s="20">
        <f t="shared" si="11"/>
        <v>3173.8</v>
      </c>
      <c r="E171" s="20">
        <v>0</v>
      </c>
      <c r="F171" s="20">
        <v>1586.9</v>
      </c>
      <c r="G171" s="20">
        <v>1586.9</v>
      </c>
      <c r="H171" s="20">
        <v>0</v>
      </c>
      <c r="I171" s="39">
        <v>0</v>
      </c>
      <c r="J171" s="70" t="s">
        <v>49</v>
      </c>
      <c r="K171" s="11"/>
    </row>
    <row r="172" spans="1:11" ht="23.25" customHeight="1" thickBot="1">
      <c r="A172" s="69"/>
      <c r="B172" s="64"/>
      <c r="C172" s="22">
        <v>2023</v>
      </c>
      <c r="D172" s="20">
        <v>3004</v>
      </c>
      <c r="E172" s="20">
        <v>0</v>
      </c>
      <c r="F172" s="21">
        <v>1502</v>
      </c>
      <c r="G172" s="21">
        <v>1502</v>
      </c>
      <c r="H172" s="21">
        <v>0</v>
      </c>
      <c r="I172" s="40">
        <v>0</v>
      </c>
      <c r="J172" s="71"/>
    </row>
    <row r="173" spans="1:11" ht="30" customHeight="1" thickBot="1">
      <c r="A173" s="69"/>
      <c r="B173" s="64"/>
      <c r="C173" s="22">
        <v>2024</v>
      </c>
      <c r="D173" s="20">
        <f t="shared" si="11"/>
        <v>3052.2</v>
      </c>
      <c r="E173" s="20">
        <v>0</v>
      </c>
      <c r="F173" s="21">
        <v>1526.1</v>
      </c>
      <c r="G173" s="21">
        <v>1526.1</v>
      </c>
      <c r="H173" s="21">
        <v>0</v>
      </c>
      <c r="I173" s="40">
        <v>0</v>
      </c>
      <c r="J173" s="71"/>
    </row>
    <row r="174" spans="1:11" ht="30" customHeight="1" thickBot="1">
      <c r="A174" s="69"/>
      <c r="B174" s="64"/>
      <c r="C174" s="22">
        <v>2025</v>
      </c>
      <c r="D174" s="20">
        <v>3052.2</v>
      </c>
      <c r="E174" s="20">
        <v>0</v>
      </c>
      <c r="F174" s="21">
        <v>1526.1</v>
      </c>
      <c r="G174" s="21">
        <v>1526.1</v>
      </c>
      <c r="H174" s="21">
        <v>0</v>
      </c>
      <c r="I174" s="40">
        <v>0</v>
      </c>
      <c r="J174" s="48"/>
    </row>
    <row r="175" spans="1:11" ht="21" customHeight="1" thickBot="1">
      <c r="A175" s="56"/>
      <c r="B175" s="59"/>
      <c r="C175" s="22">
        <v>2026</v>
      </c>
      <c r="D175" s="20">
        <v>3052.2</v>
      </c>
      <c r="E175" s="20">
        <v>0</v>
      </c>
      <c r="F175" s="21">
        <v>1526.1</v>
      </c>
      <c r="G175" s="21">
        <v>1526.1</v>
      </c>
      <c r="H175" s="21">
        <v>0</v>
      </c>
      <c r="I175" s="40">
        <v>0</v>
      </c>
      <c r="J175" s="48"/>
    </row>
    <row r="176" spans="1:11" ht="46.5" customHeight="1" thickBot="1">
      <c r="A176" s="46" t="s">
        <v>92</v>
      </c>
      <c r="B176" s="45" t="s">
        <v>73</v>
      </c>
      <c r="C176" s="19">
        <v>2022</v>
      </c>
      <c r="D176" s="20">
        <f t="shared" si="11"/>
        <v>48.781999999999996</v>
      </c>
      <c r="E176" s="20">
        <v>0</v>
      </c>
      <c r="F176" s="20">
        <v>46.3429</v>
      </c>
      <c r="G176" s="20">
        <v>0</v>
      </c>
      <c r="H176" s="20">
        <v>2.4390999999999998</v>
      </c>
      <c r="I176" s="41">
        <v>0</v>
      </c>
      <c r="J176" s="47" t="s">
        <v>49</v>
      </c>
      <c r="K176" s="11"/>
    </row>
    <row r="177" spans="1:24" ht="40.5" customHeight="1" thickBot="1">
      <c r="A177" s="46" t="s">
        <v>93</v>
      </c>
      <c r="B177" s="45" t="s">
        <v>74</v>
      </c>
      <c r="C177" s="19">
        <v>2022</v>
      </c>
      <c r="D177" s="20">
        <f>E177+F177+G177+H177+I177</f>
        <v>523.60748000000001</v>
      </c>
      <c r="E177" s="20">
        <v>0</v>
      </c>
      <c r="F177" s="20">
        <v>497.4271</v>
      </c>
      <c r="G177" s="20">
        <v>0</v>
      </c>
      <c r="H177" s="20">
        <v>26.18038</v>
      </c>
      <c r="I177" s="21">
        <v>0</v>
      </c>
      <c r="J177" s="101" t="s">
        <v>49</v>
      </c>
      <c r="K177" s="11"/>
    </row>
    <row r="178" spans="1:24" ht="127.5" customHeight="1" thickBot="1">
      <c r="A178" s="46" t="s">
        <v>89</v>
      </c>
      <c r="B178" s="45" t="s">
        <v>90</v>
      </c>
      <c r="C178" s="19">
        <v>2023</v>
      </c>
      <c r="D178" s="20">
        <f>E178+F178+G178+H178+I178</f>
        <v>210.52632</v>
      </c>
      <c r="E178" s="20">
        <v>0</v>
      </c>
      <c r="F178" s="20">
        <v>200</v>
      </c>
      <c r="G178" s="20">
        <v>0</v>
      </c>
      <c r="H178" s="20">
        <v>10.52632</v>
      </c>
      <c r="I178" s="21">
        <v>0</v>
      </c>
      <c r="J178" s="102"/>
      <c r="K178" s="11"/>
    </row>
    <row r="179" spans="1:24" ht="15.75" thickBot="1">
      <c r="A179" s="54">
        <v>9</v>
      </c>
      <c r="B179" s="63" t="s">
        <v>31</v>
      </c>
      <c r="C179" s="19">
        <v>2022</v>
      </c>
      <c r="D179" s="20">
        <f>E179+F179+G179+H179+I179</f>
        <v>265.8</v>
      </c>
      <c r="E179" s="20">
        <v>0</v>
      </c>
      <c r="F179" s="20">
        <v>0</v>
      </c>
      <c r="G179" s="20">
        <v>0</v>
      </c>
      <c r="H179" s="20">
        <v>265.8</v>
      </c>
      <c r="I179" s="24">
        <v>0</v>
      </c>
      <c r="J179" s="65" t="s">
        <v>49</v>
      </c>
    </row>
    <row r="180" spans="1:24" ht="15.75" thickBot="1">
      <c r="A180" s="55"/>
      <c r="B180" s="64"/>
      <c r="C180" s="22">
        <v>2023</v>
      </c>
      <c r="D180" s="20">
        <v>108.5</v>
      </c>
      <c r="E180" s="20">
        <v>0</v>
      </c>
      <c r="F180" s="20">
        <v>0</v>
      </c>
      <c r="G180" s="20">
        <v>0</v>
      </c>
      <c r="H180" s="21">
        <v>108.5</v>
      </c>
      <c r="I180" s="20">
        <v>0</v>
      </c>
      <c r="J180" s="66"/>
    </row>
    <row r="181" spans="1:24" ht="18.75" customHeight="1" thickBot="1">
      <c r="A181" s="55"/>
      <c r="B181" s="64"/>
      <c r="C181" s="22">
        <v>2024</v>
      </c>
      <c r="D181" s="20">
        <f>E181+F181+G181+H181+I181</f>
        <v>127.3</v>
      </c>
      <c r="E181" s="20">
        <v>0</v>
      </c>
      <c r="F181" s="20">
        <v>0</v>
      </c>
      <c r="G181" s="20">
        <v>0</v>
      </c>
      <c r="H181" s="21">
        <v>127.3</v>
      </c>
      <c r="I181" s="20">
        <v>0</v>
      </c>
      <c r="J181" s="66"/>
    </row>
    <row r="182" spans="1:24" ht="18.75" customHeight="1" thickBot="1">
      <c r="A182" s="55"/>
      <c r="B182" s="64"/>
      <c r="C182" s="22">
        <v>2025</v>
      </c>
      <c r="D182" s="20">
        <f>H182</f>
        <v>129.19999999999999</v>
      </c>
      <c r="E182" s="20">
        <v>0</v>
      </c>
      <c r="F182" s="20">
        <v>0</v>
      </c>
      <c r="G182" s="20">
        <v>0</v>
      </c>
      <c r="H182" s="21">
        <v>129.19999999999999</v>
      </c>
      <c r="I182" s="20">
        <v>0</v>
      </c>
      <c r="J182" s="66"/>
    </row>
    <row r="183" spans="1:24" ht="18.75" customHeight="1" thickBot="1">
      <c r="A183" s="56"/>
      <c r="B183" s="59"/>
      <c r="C183" s="22">
        <v>2026</v>
      </c>
      <c r="D183" s="20">
        <f>H183</f>
        <v>129.19999999999999</v>
      </c>
      <c r="E183" s="20">
        <v>0</v>
      </c>
      <c r="F183" s="20">
        <v>0</v>
      </c>
      <c r="G183" s="20">
        <v>0</v>
      </c>
      <c r="H183" s="21">
        <v>129.19999999999999</v>
      </c>
      <c r="I183" s="20">
        <v>0</v>
      </c>
      <c r="J183" s="67"/>
    </row>
    <row r="184" spans="1:24" ht="15.75" thickBot="1">
      <c r="A184" s="54">
        <v>10</v>
      </c>
      <c r="B184" s="63" t="s">
        <v>32</v>
      </c>
      <c r="C184" s="19">
        <v>2022</v>
      </c>
      <c r="D184" s="20">
        <f>E184+F184+G184+H184+I184</f>
        <v>2.2000000000000002</v>
      </c>
      <c r="E184" s="20">
        <v>0</v>
      </c>
      <c r="F184" s="20">
        <v>0</v>
      </c>
      <c r="G184" s="20">
        <v>0</v>
      </c>
      <c r="H184" s="20">
        <v>2.2000000000000002</v>
      </c>
      <c r="I184" s="20">
        <v>0</v>
      </c>
      <c r="J184" s="65" t="s">
        <v>49</v>
      </c>
    </row>
    <row r="185" spans="1:24" ht="15.75" thickBot="1">
      <c r="A185" s="55"/>
      <c r="B185" s="64"/>
      <c r="C185" s="22">
        <v>2023</v>
      </c>
      <c r="D185" s="20">
        <f>E185+F185+G185+H185+I185</f>
        <v>2.2000000000000002</v>
      </c>
      <c r="E185" s="20">
        <v>0</v>
      </c>
      <c r="F185" s="20">
        <v>0</v>
      </c>
      <c r="G185" s="20">
        <v>0</v>
      </c>
      <c r="H185" s="21">
        <v>2.2000000000000002</v>
      </c>
      <c r="I185" s="20">
        <v>0</v>
      </c>
      <c r="J185" s="66"/>
    </row>
    <row r="186" spans="1:24" ht="17.25" customHeight="1" thickBot="1">
      <c r="A186" s="55"/>
      <c r="B186" s="64"/>
      <c r="C186" s="22">
        <v>2024</v>
      </c>
      <c r="D186" s="20">
        <f>E186+F186+G186+H186+I186</f>
        <v>2.2000000000000002</v>
      </c>
      <c r="E186" s="20">
        <v>0</v>
      </c>
      <c r="F186" s="20">
        <v>0</v>
      </c>
      <c r="G186" s="20">
        <v>0</v>
      </c>
      <c r="H186" s="21">
        <v>2.2000000000000002</v>
      </c>
      <c r="I186" s="20">
        <v>0</v>
      </c>
      <c r="J186" s="66"/>
    </row>
    <row r="187" spans="1:24" ht="17.25" customHeight="1" thickBot="1">
      <c r="A187" s="55"/>
      <c r="B187" s="64"/>
      <c r="C187" s="22">
        <v>2025</v>
      </c>
      <c r="D187" s="20">
        <f>E187+F187+G187+H187+I187</f>
        <v>2.2999999999999998</v>
      </c>
      <c r="E187" s="20">
        <v>0</v>
      </c>
      <c r="F187" s="20">
        <v>0</v>
      </c>
      <c r="G187" s="20">
        <v>0</v>
      </c>
      <c r="H187" s="21">
        <v>2.2999999999999998</v>
      </c>
      <c r="I187" s="20">
        <v>0</v>
      </c>
      <c r="J187" s="66"/>
    </row>
    <row r="188" spans="1:24" ht="17.25" customHeight="1" thickBot="1">
      <c r="A188" s="56"/>
      <c r="B188" s="59"/>
      <c r="C188" s="22">
        <v>2026</v>
      </c>
      <c r="D188" s="20">
        <f>E188+F188+G188+H188+I188</f>
        <v>2.2999999999999998</v>
      </c>
      <c r="E188" s="20">
        <v>0</v>
      </c>
      <c r="F188" s="20">
        <v>0</v>
      </c>
      <c r="G188" s="20">
        <v>0</v>
      </c>
      <c r="H188" s="21">
        <v>2.2999999999999998</v>
      </c>
      <c r="I188" s="20">
        <v>0</v>
      </c>
      <c r="J188" s="67"/>
    </row>
    <row r="189" spans="1:24" ht="13.5" thickBot="1">
      <c r="A189" s="89" t="s">
        <v>58</v>
      </c>
      <c r="B189" s="90"/>
      <c r="C189" s="26">
        <v>2022</v>
      </c>
      <c r="D189" s="27">
        <f>D151+D156+D161+D179+D184</f>
        <v>13834.284380000001</v>
      </c>
      <c r="E189" s="27">
        <f t="shared" ref="E189:I189" si="12">E151+E156+E161+E171+E176+E177+E179+E184</f>
        <v>0</v>
      </c>
      <c r="F189" s="27">
        <f t="shared" si="12"/>
        <v>4708.7169999999996</v>
      </c>
      <c r="G189" s="27">
        <f t="shared" si="12"/>
        <v>4500.75857</v>
      </c>
      <c r="H189" s="27">
        <f t="shared" si="12"/>
        <v>8370.9982899999995</v>
      </c>
      <c r="I189" s="27">
        <f t="shared" si="12"/>
        <v>0</v>
      </c>
      <c r="J189" s="95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3.5" thickBot="1">
      <c r="A190" s="91"/>
      <c r="B190" s="92"/>
      <c r="C190" s="28">
        <v>2023</v>
      </c>
      <c r="D190" s="27">
        <f>D152+D157+D162+D172+D178+D180+D185+D167</f>
        <v>14491.703650000001</v>
      </c>
      <c r="E190" s="27">
        <f t="shared" ref="E190:I190" si="13">E152+E157+E162+E172+E178+E180+E185+E167</f>
        <v>0</v>
      </c>
      <c r="F190" s="27">
        <f t="shared" si="13"/>
        <v>1802.8029999999999</v>
      </c>
      <c r="G190" s="27">
        <f t="shared" si="13"/>
        <v>1502</v>
      </c>
      <c r="H190" s="27">
        <f t="shared" si="13"/>
        <v>1528.17219</v>
      </c>
      <c r="I190" s="27">
        <f t="shared" si="13"/>
        <v>0</v>
      </c>
      <c r="J190" s="9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20.25" customHeight="1" thickBot="1">
      <c r="A191" s="91"/>
      <c r="B191" s="92"/>
      <c r="C191" s="28">
        <v>2024</v>
      </c>
      <c r="D191" s="27">
        <f t="shared" ref="D191:I193" si="14">D153+D158+D163+D173+D181+D186</f>
        <v>14205.048279999999</v>
      </c>
      <c r="E191" s="27">
        <f t="shared" si="14"/>
        <v>0</v>
      </c>
      <c r="F191" s="27">
        <f t="shared" si="14"/>
        <v>1626.9029999999998</v>
      </c>
      <c r="G191" s="27">
        <f t="shared" si="14"/>
        <v>1526.1</v>
      </c>
      <c r="H191" s="27">
        <f t="shared" si="14"/>
        <v>1537.6452800000002</v>
      </c>
      <c r="I191" s="27">
        <f t="shared" si="14"/>
        <v>0</v>
      </c>
      <c r="J191" s="9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20.25" customHeight="1" thickBot="1">
      <c r="A192" s="91"/>
      <c r="B192" s="92"/>
      <c r="C192" s="28">
        <v>2025</v>
      </c>
      <c r="D192" s="27">
        <f t="shared" si="14"/>
        <v>14359.74828</v>
      </c>
      <c r="E192" s="27">
        <f t="shared" si="14"/>
        <v>0</v>
      </c>
      <c r="F192" s="27">
        <f t="shared" si="14"/>
        <v>1626.9029999999998</v>
      </c>
      <c r="G192" s="27">
        <f t="shared" si="14"/>
        <v>1526.1</v>
      </c>
      <c r="H192" s="27">
        <f t="shared" si="14"/>
        <v>1541.9452800000001</v>
      </c>
      <c r="I192" s="27">
        <f t="shared" si="14"/>
        <v>0</v>
      </c>
      <c r="J192" s="9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20.25" customHeight="1">
      <c r="A193" s="99"/>
      <c r="B193" s="100"/>
      <c r="C193" s="28">
        <v>2026</v>
      </c>
      <c r="D193" s="27">
        <f t="shared" si="14"/>
        <v>14359.74828</v>
      </c>
      <c r="E193" s="27">
        <f t="shared" si="14"/>
        <v>0</v>
      </c>
      <c r="F193" s="27">
        <f t="shared" si="14"/>
        <v>1626.9029999999998</v>
      </c>
      <c r="G193" s="27">
        <f t="shared" si="14"/>
        <v>1526.1</v>
      </c>
      <c r="H193" s="27">
        <f t="shared" si="14"/>
        <v>1541.9452800000001</v>
      </c>
      <c r="I193" s="27">
        <f t="shared" si="14"/>
        <v>0</v>
      </c>
      <c r="J193" s="103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3.5" thickBot="1">
      <c r="A194" s="84" t="s">
        <v>33</v>
      </c>
      <c r="B194" s="85"/>
      <c r="C194" s="85"/>
      <c r="D194" s="85"/>
      <c r="E194" s="85"/>
      <c r="F194" s="85"/>
      <c r="G194" s="85"/>
      <c r="H194" s="85"/>
      <c r="I194" s="85"/>
      <c r="J194" s="8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5.75" thickBot="1">
      <c r="A195" s="54">
        <v>1</v>
      </c>
      <c r="B195" s="63" t="s">
        <v>34</v>
      </c>
      <c r="C195" s="19">
        <v>2022</v>
      </c>
      <c r="D195" s="20">
        <f>E195+F195+G195+H195+I195</f>
        <v>123.16443</v>
      </c>
      <c r="E195" s="20">
        <v>0</v>
      </c>
      <c r="F195" s="20">
        <v>0</v>
      </c>
      <c r="G195" s="20">
        <v>0</v>
      </c>
      <c r="H195" s="20">
        <v>123.16443</v>
      </c>
      <c r="I195" s="39">
        <v>0</v>
      </c>
      <c r="J195" s="60" t="s">
        <v>49</v>
      </c>
    </row>
    <row r="196" spans="1:24" ht="15.75" thickBot="1">
      <c r="A196" s="55"/>
      <c r="B196" s="64"/>
      <c r="C196" s="22">
        <v>2023</v>
      </c>
      <c r="D196" s="20">
        <f t="shared" ref="D196:D268" si="15">E196+F196+G196+H196+I196</f>
        <v>150.2285</v>
      </c>
      <c r="E196" s="21">
        <v>0</v>
      </c>
      <c r="F196" s="21">
        <v>0</v>
      </c>
      <c r="G196" s="21">
        <v>0</v>
      </c>
      <c r="H196" s="21">
        <v>150.2285</v>
      </c>
      <c r="I196" s="39">
        <v>0</v>
      </c>
      <c r="J196" s="61"/>
    </row>
    <row r="197" spans="1:24" ht="17.25" customHeight="1" thickBot="1">
      <c r="A197" s="55"/>
      <c r="B197" s="64"/>
      <c r="C197" s="22">
        <v>2024</v>
      </c>
      <c r="D197" s="20">
        <f t="shared" si="15"/>
        <v>151.49648999999999</v>
      </c>
      <c r="E197" s="21">
        <v>0</v>
      </c>
      <c r="F197" s="21">
        <v>0</v>
      </c>
      <c r="G197" s="21">
        <v>0</v>
      </c>
      <c r="H197" s="21">
        <v>151.49648999999999</v>
      </c>
      <c r="I197" s="39">
        <v>0</v>
      </c>
      <c r="J197" s="61"/>
    </row>
    <row r="198" spans="1:24" ht="17.25" customHeight="1" thickBot="1">
      <c r="A198" s="104"/>
      <c r="B198" s="64"/>
      <c r="C198" s="23">
        <v>2025</v>
      </c>
      <c r="D198" s="20">
        <f>H198</f>
        <v>153.9</v>
      </c>
      <c r="E198" s="21">
        <v>0</v>
      </c>
      <c r="F198" s="21">
        <v>0</v>
      </c>
      <c r="G198" s="21">
        <v>0</v>
      </c>
      <c r="H198" s="24">
        <v>153.9</v>
      </c>
      <c r="I198" s="39">
        <v>0</v>
      </c>
      <c r="J198" s="61"/>
    </row>
    <row r="199" spans="1:24" ht="17.25" customHeight="1" thickBot="1">
      <c r="A199" s="56"/>
      <c r="B199" s="59"/>
      <c r="C199" s="23">
        <v>2026</v>
      </c>
      <c r="D199" s="20">
        <f>H199</f>
        <v>153.9</v>
      </c>
      <c r="E199" s="21">
        <v>0</v>
      </c>
      <c r="F199" s="21">
        <v>0</v>
      </c>
      <c r="G199" s="21">
        <v>0</v>
      </c>
      <c r="H199" s="24">
        <v>153.9</v>
      </c>
      <c r="I199" s="39">
        <v>0</v>
      </c>
      <c r="J199" s="62"/>
    </row>
    <row r="200" spans="1:24" ht="21.75" customHeight="1" thickBot="1">
      <c r="A200" s="54">
        <v>2</v>
      </c>
      <c r="B200" s="63" t="s">
        <v>35</v>
      </c>
      <c r="C200" s="19">
        <v>2022</v>
      </c>
      <c r="D200" s="20">
        <f t="shared" si="15"/>
        <v>470</v>
      </c>
      <c r="E200" s="21">
        <v>0</v>
      </c>
      <c r="F200" s="21">
        <v>0</v>
      </c>
      <c r="G200" s="21">
        <v>0</v>
      </c>
      <c r="H200" s="20">
        <v>470</v>
      </c>
      <c r="I200" s="39">
        <v>0</v>
      </c>
      <c r="J200" s="60" t="s">
        <v>49</v>
      </c>
    </row>
    <row r="201" spans="1:24" ht="21.75" customHeight="1" thickBot="1">
      <c r="A201" s="55"/>
      <c r="B201" s="64"/>
      <c r="C201" s="22">
        <v>2023</v>
      </c>
      <c r="D201" s="20">
        <f t="shared" si="15"/>
        <v>530.70000000000005</v>
      </c>
      <c r="E201" s="21">
        <v>0</v>
      </c>
      <c r="F201" s="21">
        <v>0</v>
      </c>
      <c r="G201" s="21">
        <v>0</v>
      </c>
      <c r="H201" s="21">
        <v>530.70000000000005</v>
      </c>
      <c r="I201" s="39">
        <v>0</v>
      </c>
      <c r="J201" s="61"/>
    </row>
    <row r="202" spans="1:24" ht="21.75" customHeight="1" thickBot="1">
      <c r="A202" s="55"/>
      <c r="B202" s="64"/>
      <c r="C202" s="22">
        <v>2024</v>
      </c>
      <c r="D202" s="20">
        <f t="shared" si="15"/>
        <v>530.70000000000005</v>
      </c>
      <c r="E202" s="21">
        <v>0</v>
      </c>
      <c r="F202" s="21">
        <v>0</v>
      </c>
      <c r="G202" s="21">
        <v>0</v>
      </c>
      <c r="H202" s="21">
        <v>530.70000000000005</v>
      </c>
      <c r="I202" s="39">
        <v>0</v>
      </c>
      <c r="J202" s="61"/>
    </row>
    <row r="203" spans="1:24" ht="21.75" customHeight="1" thickBot="1">
      <c r="A203" s="55"/>
      <c r="B203" s="64"/>
      <c r="C203" s="22">
        <v>2025</v>
      </c>
      <c r="D203" s="20">
        <f>H203</f>
        <v>530.70000000000005</v>
      </c>
      <c r="E203" s="21">
        <v>0</v>
      </c>
      <c r="F203" s="21">
        <v>0</v>
      </c>
      <c r="G203" s="21">
        <v>0</v>
      </c>
      <c r="H203" s="21">
        <f>H201</f>
        <v>530.70000000000005</v>
      </c>
      <c r="I203" s="39">
        <v>0</v>
      </c>
      <c r="J203" s="61"/>
    </row>
    <row r="204" spans="1:24" ht="21.75" customHeight="1" thickBot="1">
      <c r="A204" s="56"/>
      <c r="B204" s="59"/>
      <c r="C204" s="22">
        <v>2026</v>
      </c>
      <c r="D204" s="20">
        <f>H204</f>
        <v>530.70000000000005</v>
      </c>
      <c r="E204" s="21">
        <v>0</v>
      </c>
      <c r="F204" s="21">
        <v>0</v>
      </c>
      <c r="G204" s="21">
        <v>0</v>
      </c>
      <c r="H204" s="21">
        <f>H202</f>
        <v>530.70000000000005</v>
      </c>
      <c r="I204" s="39">
        <v>0</v>
      </c>
      <c r="J204" s="62"/>
    </row>
    <row r="205" spans="1:24" ht="15.75" thickBot="1">
      <c r="A205" s="54">
        <v>3</v>
      </c>
      <c r="B205" s="63" t="s">
        <v>36</v>
      </c>
      <c r="C205" s="19">
        <v>2022</v>
      </c>
      <c r="D205" s="20">
        <f t="shared" si="15"/>
        <v>29.1</v>
      </c>
      <c r="E205" s="21">
        <v>0</v>
      </c>
      <c r="F205" s="21">
        <v>0</v>
      </c>
      <c r="G205" s="21">
        <v>0</v>
      </c>
      <c r="H205" s="20">
        <v>29.1</v>
      </c>
      <c r="I205" s="39">
        <v>0</v>
      </c>
      <c r="J205" s="60" t="s">
        <v>49</v>
      </c>
    </row>
    <row r="206" spans="1:24" ht="15.75" thickBot="1">
      <c r="A206" s="55"/>
      <c r="B206" s="64"/>
      <c r="C206" s="22">
        <v>2023</v>
      </c>
      <c r="D206" s="20">
        <f t="shared" si="15"/>
        <v>30</v>
      </c>
      <c r="E206" s="21">
        <v>0</v>
      </c>
      <c r="F206" s="21">
        <v>0</v>
      </c>
      <c r="G206" s="21">
        <v>0</v>
      </c>
      <c r="H206" s="21">
        <v>30</v>
      </c>
      <c r="I206" s="39">
        <v>0</v>
      </c>
      <c r="J206" s="61"/>
    </row>
    <row r="207" spans="1:24" ht="18.75" customHeight="1" thickBot="1">
      <c r="A207" s="55"/>
      <c r="B207" s="64"/>
      <c r="C207" s="22">
        <v>2024</v>
      </c>
      <c r="D207" s="20">
        <f t="shared" si="15"/>
        <v>30</v>
      </c>
      <c r="E207" s="21">
        <v>0</v>
      </c>
      <c r="F207" s="21">
        <v>0</v>
      </c>
      <c r="G207" s="21">
        <v>0</v>
      </c>
      <c r="H207" s="21">
        <v>30</v>
      </c>
      <c r="I207" s="39">
        <v>0</v>
      </c>
      <c r="J207" s="61"/>
    </row>
    <row r="208" spans="1:24" ht="18.75" customHeight="1" thickBot="1">
      <c r="A208" s="55"/>
      <c r="B208" s="64"/>
      <c r="C208" s="22">
        <v>2025</v>
      </c>
      <c r="D208" s="20">
        <f t="shared" ref="D208" si="16">E208+F208+G208+H208+I208</f>
        <v>30</v>
      </c>
      <c r="E208" s="21">
        <v>0</v>
      </c>
      <c r="F208" s="21">
        <v>0</v>
      </c>
      <c r="G208" s="21">
        <v>0</v>
      </c>
      <c r="H208" s="21">
        <v>30</v>
      </c>
      <c r="I208" s="39">
        <v>0</v>
      </c>
      <c r="J208" s="61"/>
    </row>
    <row r="209" spans="1:10" ht="18.75" customHeight="1" thickBot="1">
      <c r="A209" s="56"/>
      <c r="B209" s="59"/>
      <c r="C209" s="22">
        <v>2026</v>
      </c>
      <c r="D209" s="20">
        <f t="shared" si="15"/>
        <v>30</v>
      </c>
      <c r="E209" s="21">
        <v>0</v>
      </c>
      <c r="F209" s="21">
        <v>0</v>
      </c>
      <c r="G209" s="21">
        <v>0</v>
      </c>
      <c r="H209" s="21">
        <v>30</v>
      </c>
      <c r="I209" s="39">
        <v>0</v>
      </c>
      <c r="J209" s="62"/>
    </row>
    <row r="210" spans="1:10" ht="15.75" thickBot="1">
      <c r="A210" s="54">
        <v>4</v>
      </c>
      <c r="B210" s="63" t="s">
        <v>37</v>
      </c>
      <c r="C210" s="19">
        <v>2022</v>
      </c>
      <c r="D210" s="20">
        <f t="shared" si="15"/>
        <v>39.270000000000003</v>
      </c>
      <c r="E210" s="21">
        <v>0</v>
      </c>
      <c r="F210" s="21">
        <v>0</v>
      </c>
      <c r="G210" s="21">
        <v>0</v>
      </c>
      <c r="H210" s="20">
        <v>39.270000000000003</v>
      </c>
      <c r="I210" s="39">
        <v>0</v>
      </c>
      <c r="J210" s="70" t="s">
        <v>49</v>
      </c>
    </row>
    <row r="211" spans="1:10" ht="15.75" thickBot="1">
      <c r="A211" s="55"/>
      <c r="B211" s="64"/>
      <c r="C211" s="22">
        <v>2023</v>
      </c>
      <c r="D211" s="20">
        <f t="shared" si="15"/>
        <v>41.2</v>
      </c>
      <c r="E211" s="21">
        <v>0</v>
      </c>
      <c r="F211" s="21">
        <v>0</v>
      </c>
      <c r="G211" s="21">
        <v>0</v>
      </c>
      <c r="H211" s="21">
        <v>41.2</v>
      </c>
      <c r="I211" s="39">
        <v>0</v>
      </c>
      <c r="J211" s="71"/>
    </row>
    <row r="212" spans="1:10" ht="19.5" customHeight="1" thickBot="1">
      <c r="A212" s="55"/>
      <c r="B212" s="64"/>
      <c r="C212" s="22">
        <v>2024</v>
      </c>
      <c r="D212" s="20">
        <f t="shared" si="15"/>
        <v>41.2</v>
      </c>
      <c r="E212" s="21">
        <v>0</v>
      </c>
      <c r="F212" s="21">
        <v>0</v>
      </c>
      <c r="G212" s="21">
        <v>0</v>
      </c>
      <c r="H212" s="21">
        <v>41.2</v>
      </c>
      <c r="I212" s="39">
        <v>0</v>
      </c>
      <c r="J212" s="71"/>
    </row>
    <row r="213" spans="1:10" ht="19.5" customHeight="1" thickBot="1">
      <c r="A213" s="55"/>
      <c r="B213" s="64"/>
      <c r="C213" s="22">
        <v>2025</v>
      </c>
      <c r="D213" s="20">
        <f t="shared" ref="D213" si="17">E213+F213+G213+H213+I213</f>
        <v>41.2</v>
      </c>
      <c r="E213" s="21">
        <v>0</v>
      </c>
      <c r="F213" s="21">
        <v>0</v>
      </c>
      <c r="G213" s="21">
        <v>0</v>
      </c>
      <c r="H213" s="21">
        <v>41.2</v>
      </c>
      <c r="I213" s="39">
        <v>0</v>
      </c>
      <c r="J213" s="48"/>
    </row>
    <row r="214" spans="1:10" ht="19.5" customHeight="1" thickBot="1">
      <c r="A214" s="56"/>
      <c r="B214" s="59"/>
      <c r="C214" s="22">
        <v>2026</v>
      </c>
      <c r="D214" s="20">
        <f t="shared" si="15"/>
        <v>41.2</v>
      </c>
      <c r="E214" s="21">
        <v>0</v>
      </c>
      <c r="F214" s="21">
        <v>0</v>
      </c>
      <c r="G214" s="21">
        <v>0</v>
      </c>
      <c r="H214" s="21">
        <v>41.2</v>
      </c>
      <c r="I214" s="39">
        <v>0</v>
      </c>
      <c r="J214" s="48"/>
    </row>
    <row r="215" spans="1:10" ht="15.75" thickBot="1">
      <c r="A215" s="54">
        <v>5</v>
      </c>
      <c r="B215" s="63" t="s">
        <v>38</v>
      </c>
      <c r="C215" s="19">
        <v>2022</v>
      </c>
      <c r="D215" s="20">
        <f t="shared" si="15"/>
        <v>0</v>
      </c>
      <c r="E215" s="21">
        <v>0</v>
      </c>
      <c r="F215" s="21">
        <v>0</v>
      </c>
      <c r="G215" s="21">
        <v>0</v>
      </c>
      <c r="H215" s="20">
        <v>0</v>
      </c>
      <c r="I215" s="39">
        <v>0</v>
      </c>
      <c r="J215" s="60" t="s">
        <v>49</v>
      </c>
    </row>
    <row r="216" spans="1:10" ht="15.75" thickBot="1">
      <c r="A216" s="55"/>
      <c r="B216" s="64"/>
      <c r="C216" s="22">
        <v>2023</v>
      </c>
      <c r="D216" s="20">
        <f t="shared" si="15"/>
        <v>1</v>
      </c>
      <c r="E216" s="21">
        <v>0</v>
      </c>
      <c r="F216" s="21">
        <v>0</v>
      </c>
      <c r="G216" s="21">
        <v>0</v>
      </c>
      <c r="H216" s="21">
        <v>1</v>
      </c>
      <c r="I216" s="39">
        <v>0</v>
      </c>
      <c r="J216" s="61"/>
    </row>
    <row r="217" spans="1:10" ht="18" customHeight="1" thickBot="1">
      <c r="A217" s="55"/>
      <c r="B217" s="64"/>
      <c r="C217" s="22">
        <v>2024</v>
      </c>
      <c r="D217" s="20">
        <f t="shared" si="15"/>
        <v>1</v>
      </c>
      <c r="E217" s="21">
        <v>0</v>
      </c>
      <c r="F217" s="21">
        <v>0</v>
      </c>
      <c r="G217" s="21">
        <v>0</v>
      </c>
      <c r="H217" s="21">
        <v>1</v>
      </c>
      <c r="I217" s="39">
        <v>0</v>
      </c>
      <c r="J217" s="61"/>
    </row>
    <row r="218" spans="1:10" ht="18" customHeight="1" thickBot="1">
      <c r="A218" s="55"/>
      <c r="B218" s="64"/>
      <c r="C218" s="22">
        <v>2025</v>
      </c>
      <c r="D218" s="20">
        <v>1</v>
      </c>
      <c r="E218" s="21">
        <v>0</v>
      </c>
      <c r="F218" s="21">
        <v>0</v>
      </c>
      <c r="G218" s="21">
        <v>0</v>
      </c>
      <c r="H218" s="21">
        <v>1</v>
      </c>
      <c r="I218" s="39">
        <v>0</v>
      </c>
      <c r="J218" s="61"/>
    </row>
    <row r="219" spans="1:10" ht="18" customHeight="1" thickBot="1">
      <c r="A219" s="56"/>
      <c r="B219" s="59"/>
      <c r="C219" s="22">
        <v>2026</v>
      </c>
      <c r="D219" s="20">
        <v>1</v>
      </c>
      <c r="E219" s="21">
        <v>0</v>
      </c>
      <c r="F219" s="21">
        <v>0</v>
      </c>
      <c r="G219" s="21">
        <v>0</v>
      </c>
      <c r="H219" s="21">
        <v>1</v>
      </c>
      <c r="I219" s="39">
        <v>0</v>
      </c>
      <c r="J219" s="62"/>
    </row>
    <row r="220" spans="1:10" ht="15.75" thickBot="1">
      <c r="A220" s="54">
        <v>6</v>
      </c>
      <c r="B220" s="63" t="s">
        <v>39</v>
      </c>
      <c r="C220" s="19">
        <v>2022</v>
      </c>
      <c r="D220" s="20">
        <f t="shared" si="15"/>
        <v>170</v>
      </c>
      <c r="E220" s="21">
        <v>0</v>
      </c>
      <c r="F220" s="21">
        <v>0</v>
      </c>
      <c r="G220" s="21">
        <v>0</v>
      </c>
      <c r="H220" s="20">
        <v>170</v>
      </c>
      <c r="I220" s="39">
        <v>0</v>
      </c>
      <c r="J220" s="60" t="s">
        <v>49</v>
      </c>
    </row>
    <row r="221" spans="1:10" ht="15.75" thickBot="1">
      <c r="A221" s="55"/>
      <c r="B221" s="64"/>
      <c r="C221" s="22">
        <v>2023</v>
      </c>
      <c r="D221" s="20">
        <v>298.5</v>
      </c>
      <c r="E221" s="21">
        <v>0</v>
      </c>
      <c r="F221" s="21">
        <v>0</v>
      </c>
      <c r="G221" s="21">
        <v>0</v>
      </c>
      <c r="H221" s="21">
        <v>298.5</v>
      </c>
      <c r="I221" s="39">
        <v>0</v>
      </c>
      <c r="J221" s="61"/>
    </row>
    <row r="222" spans="1:10" ht="19.5" customHeight="1" thickBot="1">
      <c r="A222" s="55"/>
      <c r="B222" s="64"/>
      <c r="C222" s="22">
        <v>2024</v>
      </c>
      <c r="D222" s="20">
        <f t="shared" si="15"/>
        <v>198.8</v>
      </c>
      <c r="E222" s="21">
        <v>0</v>
      </c>
      <c r="F222" s="21">
        <v>0</v>
      </c>
      <c r="G222" s="21">
        <v>0</v>
      </c>
      <c r="H222" s="21">
        <v>198.8</v>
      </c>
      <c r="I222" s="39">
        <v>0</v>
      </c>
      <c r="J222" s="61"/>
    </row>
    <row r="223" spans="1:10" ht="19.5" customHeight="1" thickBot="1">
      <c r="A223" s="55"/>
      <c r="B223" s="64"/>
      <c r="C223" s="22">
        <v>2025</v>
      </c>
      <c r="D223" s="20">
        <f t="shared" ref="D223" si="18">E223+F223+G223+H223+I223</f>
        <v>202</v>
      </c>
      <c r="E223" s="21">
        <v>0</v>
      </c>
      <c r="F223" s="21">
        <v>0</v>
      </c>
      <c r="G223" s="21">
        <v>0</v>
      </c>
      <c r="H223" s="21">
        <v>202</v>
      </c>
      <c r="I223" s="39">
        <v>0</v>
      </c>
      <c r="J223" s="61"/>
    </row>
    <row r="224" spans="1:10" ht="19.5" customHeight="1" thickBot="1">
      <c r="A224" s="56"/>
      <c r="B224" s="59"/>
      <c r="C224" s="22">
        <v>2026</v>
      </c>
      <c r="D224" s="20">
        <f t="shared" si="15"/>
        <v>202</v>
      </c>
      <c r="E224" s="21">
        <v>0</v>
      </c>
      <c r="F224" s="21">
        <v>0</v>
      </c>
      <c r="G224" s="21">
        <v>0</v>
      </c>
      <c r="H224" s="21">
        <v>202</v>
      </c>
      <c r="I224" s="39">
        <v>0</v>
      </c>
      <c r="J224" s="62"/>
    </row>
    <row r="225" spans="1:10" ht="15.75" hidden="1" thickBot="1">
      <c r="A225" s="54">
        <v>7</v>
      </c>
      <c r="B225" s="63"/>
      <c r="C225" s="19">
        <v>2022</v>
      </c>
      <c r="D225" s="20">
        <f t="shared" si="15"/>
        <v>9.6999999999999993</v>
      </c>
      <c r="E225" s="21">
        <v>0</v>
      </c>
      <c r="F225" s="21">
        <v>0</v>
      </c>
      <c r="G225" s="21">
        <v>0</v>
      </c>
      <c r="H225" s="20">
        <v>9.6999999999999993</v>
      </c>
      <c r="I225" s="39">
        <v>0</v>
      </c>
      <c r="J225" s="60" t="s">
        <v>49</v>
      </c>
    </row>
    <row r="226" spans="1:10" ht="15.75" hidden="1" thickBot="1">
      <c r="A226" s="55"/>
      <c r="B226" s="64"/>
      <c r="C226" s="22">
        <v>2023</v>
      </c>
      <c r="D226" s="20">
        <f t="shared" si="15"/>
        <v>9.6999999999999993</v>
      </c>
      <c r="E226" s="21">
        <v>0</v>
      </c>
      <c r="F226" s="21">
        <v>0</v>
      </c>
      <c r="G226" s="21">
        <v>0</v>
      </c>
      <c r="H226" s="21">
        <v>9.6999999999999993</v>
      </c>
      <c r="I226" s="39">
        <v>0</v>
      </c>
      <c r="J226" s="61"/>
    </row>
    <row r="227" spans="1:10" ht="20.25" hidden="1" customHeight="1" thickBot="1">
      <c r="A227" s="55"/>
      <c r="B227" s="64"/>
      <c r="C227" s="22">
        <v>2024</v>
      </c>
      <c r="D227" s="20">
        <f t="shared" si="15"/>
        <v>9.8000000000000007</v>
      </c>
      <c r="E227" s="21">
        <v>0</v>
      </c>
      <c r="F227" s="21">
        <v>0</v>
      </c>
      <c r="G227" s="21">
        <v>0</v>
      </c>
      <c r="H227" s="21">
        <v>9.8000000000000007</v>
      </c>
      <c r="I227" s="39">
        <v>0</v>
      </c>
      <c r="J227" s="61"/>
    </row>
    <row r="228" spans="1:10" ht="20.25" hidden="1" customHeight="1" thickBot="1">
      <c r="A228" s="56"/>
      <c r="B228" s="59"/>
      <c r="C228" s="22">
        <v>2025</v>
      </c>
      <c r="D228" s="20">
        <f t="shared" si="15"/>
        <v>9.9</v>
      </c>
      <c r="E228" s="21">
        <v>0</v>
      </c>
      <c r="F228" s="21">
        <v>0</v>
      </c>
      <c r="G228" s="21">
        <v>0</v>
      </c>
      <c r="H228" s="21">
        <v>9.9</v>
      </c>
      <c r="I228" s="39">
        <v>0</v>
      </c>
      <c r="J228" s="62"/>
    </row>
    <row r="229" spans="1:10" ht="15.75" thickBot="1">
      <c r="A229" s="54">
        <v>7</v>
      </c>
      <c r="B229" s="63" t="s">
        <v>40</v>
      </c>
      <c r="C229" s="19">
        <v>2022</v>
      </c>
      <c r="D229" s="20">
        <f t="shared" si="15"/>
        <v>10</v>
      </c>
      <c r="E229" s="21">
        <v>0</v>
      </c>
      <c r="F229" s="21">
        <v>0</v>
      </c>
      <c r="G229" s="21">
        <v>0</v>
      </c>
      <c r="H229" s="20">
        <v>10</v>
      </c>
      <c r="I229" s="39">
        <v>0</v>
      </c>
      <c r="J229" s="60" t="s">
        <v>49</v>
      </c>
    </row>
    <row r="230" spans="1:10" ht="15.75" thickBot="1">
      <c r="A230" s="55"/>
      <c r="B230" s="64"/>
      <c r="C230" s="22">
        <v>2023</v>
      </c>
      <c r="D230" s="20">
        <f t="shared" si="15"/>
        <v>10</v>
      </c>
      <c r="E230" s="21">
        <v>0</v>
      </c>
      <c r="F230" s="21">
        <v>0</v>
      </c>
      <c r="G230" s="21">
        <v>0</v>
      </c>
      <c r="H230" s="21">
        <v>10</v>
      </c>
      <c r="I230" s="39">
        <v>0</v>
      </c>
      <c r="J230" s="61"/>
    </row>
    <row r="231" spans="1:10" ht="20.25" customHeight="1" thickBot="1">
      <c r="A231" s="55"/>
      <c r="B231" s="64"/>
      <c r="C231" s="22">
        <v>2024</v>
      </c>
      <c r="D231" s="20">
        <f t="shared" si="15"/>
        <v>10</v>
      </c>
      <c r="E231" s="21">
        <v>0</v>
      </c>
      <c r="F231" s="21">
        <v>0</v>
      </c>
      <c r="G231" s="21">
        <v>0</v>
      </c>
      <c r="H231" s="21">
        <v>10</v>
      </c>
      <c r="I231" s="39">
        <v>0</v>
      </c>
      <c r="J231" s="61"/>
    </row>
    <row r="232" spans="1:10" ht="20.25" customHeight="1" thickBot="1">
      <c r="A232" s="55"/>
      <c r="B232" s="64"/>
      <c r="C232" s="22">
        <v>2025</v>
      </c>
      <c r="D232" s="20">
        <f t="shared" ref="D232" si="19">E232+F232+G232+H232+I232</f>
        <v>10</v>
      </c>
      <c r="E232" s="21">
        <v>0</v>
      </c>
      <c r="F232" s="21">
        <v>0</v>
      </c>
      <c r="G232" s="21">
        <v>0</v>
      </c>
      <c r="H232" s="21">
        <v>10</v>
      </c>
      <c r="I232" s="39">
        <v>0</v>
      </c>
      <c r="J232" s="61"/>
    </row>
    <row r="233" spans="1:10" ht="20.25" customHeight="1" thickBot="1">
      <c r="A233" s="56"/>
      <c r="B233" s="59"/>
      <c r="C233" s="22">
        <v>2026</v>
      </c>
      <c r="D233" s="20">
        <f t="shared" si="15"/>
        <v>10</v>
      </c>
      <c r="E233" s="21">
        <v>0</v>
      </c>
      <c r="F233" s="21">
        <v>0</v>
      </c>
      <c r="G233" s="21">
        <v>0</v>
      </c>
      <c r="H233" s="21">
        <v>10</v>
      </c>
      <c r="I233" s="39">
        <v>0</v>
      </c>
      <c r="J233" s="62"/>
    </row>
    <row r="234" spans="1:10" ht="15.75" thickBot="1">
      <c r="A234" s="54">
        <v>8</v>
      </c>
      <c r="B234" s="63" t="s">
        <v>41</v>
      </c>
      <c r="C234" s="19">
        <v>2022</v>
      </c>
      <c r="D234" s="20">
        <f t="shared" si="15"/>
        <v>154.1</v>
      </c>
      <c r="E234" s="20">
        <v>154.1</v>
      </c>
      <c r="F234" s="21">
        <v>0</v>
      </c>
      <c r="G234" s="21">
        <v>0</v>
      </c>
      <c r="H234" s="21">
        <v>0</v>
      </c>
      <c r="I234" s="21">
        <v>0</v>
      </c>
      <c r="J234" s="65" t="s">
        <v>49</v>
      </c>
    </row>
    <row r="235" spans="1:10" ht="15.75" thickBot="1">
      <c r="A235" s="55"/>
      <c r="B235" s="64"/>
      <c r="C235" s="22">
        <v>2023</v>
      </c>
      <c r="D235" s="20">
        <v>161.69999999999999</v>
      </c>
      <c r="E235" s="21">
        <v>161.69999999999999</v>
      </c>
      <c r="F235" s="21">
        <v>0</v>
      </c>
      <c r="G235" s="21">
        <v>0</v>
      </c>
      <c r="H235" s="21">
        <v>0</v>
      </c>
      <c r="I235" s="21">
        <v>0</v>
      </c>
      <c r="J235" s="66"/>
    </row>
    <row r="236" spans="1:10" ht="19.5" customHeight="1" thickBot="1">
      <c r="A236" s="55"/>
      <c r="B236" s="64"/>
      <c r="C236" s="22">
        <v>2024</v>
      </c>
      <c r="D236" s="20">
        <v>168.6</v>
      </c>
      <c r="E236" s="21">
        <v>168.6</v>
      </c>
      <c r="F236" s="21">
        <v>0</v>
      </c>
      <c r="G236" s="21">
        <v>0</v>
      </c>
      <c r="H236" s="21">
        <v>0</v>
      </c>
      <c r="I236" s="21">
        <v>0</v>
      </c>
      <c r="J236" s="66"/>
    </row>
    <row r="237" spans="1:10" ht="19.5" customHeight="1" thickBot="1">
      <c r="A237" s="55"/>
      <c r="B237" s="64"/>
      <c r="C237" s="22">
        <v>2025</v>
      </c>
      <c r="D237" s="20">
        <v>174.3</v>
      </c>
      <c r="E237" s="21">
        <v>174.3</v>
      </c>
      <c r="F237" s="21">
        <v>0</v>
      </c>
      <c r="G237" s="21">
        <v>0</v>
      </c>
      <c r="H237" s="21">
        <v>0</v>
      </c>
      <c r="I237" s="21">
        <v>0</v>
      </c>
      <c r="J237" s="66"/>
    </row>
    <row r="238" spans="1:10" ht="19.5" customHeight="1" thickBot="1">
      <c r="A238" s="56"/>
      <c r="B238" s="59"/>
      <c r="C238" s="22">
        <v>2026</v>
      </c>
      <c r="D238" s="20">
        <v>174.3</v>
      </c>
      <c r="E238" s="21">
        <v>174.3</v>
      </c>
      <c r="F238" s="21">
        <v>0</v>
      </c>
      <c r="G238" s="21">
        <v>0</v>
      </c>
      <c r="H238" s="21">
        <v>0</v>
      </c>
      <c r="I238" s="21">
        <v>0</v>
      </c>
      <c r="J238" s="67"/>
    </row>
    <row r="239" spans="1:10" ht="19.5" customHeight="1" thickBot="1">
      <c r="A239" s="54">
        <v>9</v>
      </c>
      <c r="B239" s="63" t="s">
        <v>42</v>
      </c>
      <c r="C239" s="19">
        <v>2022</v>
      </c>
      <c r="D239" s="20">
        <f t="shared" si="15"/>
        <v>3.52</v>
      </c>
      <c r="E239" s="21">
        <v>0</v>
      </c>
      <c r="F239" s="20">
        <v>3.52</v>
      </c>
      <c r="G239" s="21">
        <v>0</v>
      </c>
      <c r="H239" s="21">
        <v>0</v>
      </c>
      <c r="I239" s="21">
        <v>0</v>
      </c>
      <c r="J239" s="65" t="s">
        <v>49</v>
      </c>
    </row>
    <row r="240" spans="1:10" ht="20.25" customHeight="1" thickBot="1">
      <c r="A240" s="55"/>
      <c r="B240" s="64"/>
      <c r="C240" s="22">
        <v>2023</v>
      </c>
      <c r="D240" s="20">
        <f t="shared" si="15"/>
        <v>3.52</v>
      </c>
      <c r="E240" s="21">
        <v>0</v>
      </c>
      <c r="F240" s="21">
        <v>3.52</v>
      </c>
      <c r="G240" s="21">
        <v>0</v>
      </c>
      <c r="H240" s="21">
        <v>0</v>
      </c>
      <c r="I240" s="21">
        <v>0</v>
      </c>
      <c r="J240" s="66"/>
    </row>
    <row r="241" spans="1:10" ht="20.25" customHeight="1" thickBot="1">
      <c r="A241" s="55"/>
      <c r="B241" s="64"/>
      <c r="C241" s="22">
        <v>2024</v>
      </c>
      <c r="D241" s="20">
        <f t="shared" si="15"/>
        <v>3.52</v>
      </c>
      <c r="E241" s="21">
        <v>0</v>
      </c>
      <c r="F241" s="21">
        <v>3.52</v>
      </c>
      <c r="G241" s="21">
        <v>0</v>
      </c>
      <c r="H241" s="21">
        <v>0</v>
      </c>
      <c r="I241" s="21">
        <v>0</v>
      </c>
      <c r="J241" s="66"/>
    </row>
    <row r="242" spans="1:10" ht="20.25" customHeight="1" thickBot="1">
      <c r="A242" s="55"/>
      <c r="B242" s="64"/>
      <c r="C242" s="22">
        <v>2025</v>
      </c>
      <c r="D242" s="20">
        <v>3.52</v>
      </c>
      <c r="E242" s="21">
        <v>0</v>
      </c>
      <c r="F242" s="21">
        <v>3.52</v>
      </c>
      <c r="G242" s="21">
        <v>0</v>
      </c>
      <c r="H242" s="21">
        <v>0</v>
      </c>
      <c r="I242" s="21">
        <v>0</v>
      </c>
      <c r="J242" s="66"/>
    </row>
    <row r="243" spans="1:10" ht="20.25" customHeight="1" thickBot="1">
      <c r="A243" s="56"/>
      <c r="B243" s="59"/>
      <c r="C243" s="22">
        <v>2026</v>
      </c>
      <c r="D243" s="20">
        <v>3.52</v>
      </c>
      <c r="E243" s="21">
        <v>0</v>
      </c>
      <c r="F243" s="21">
        <v>3.52</v>
      </c>
      <c r="G243" s="21">
        <v>0</v>
      </c>
      <c r="H243" s="21">
        <v>0</v>
      </c>
      <c r="I243" s="21">
        <v>0</v>
      </c>
      <c r="J243" s="67"/>
    </row>
    <row r="244" spans="1:10" ht="15.75" thickBot="1">
      <c r="A244" s="54">
        <v>10</v>
      </c>
      <c r="B244" s="63" t="s">
        <v>43</v>
      </c>
      <c r="C244" s="19">
        <v>2022</v>
      </c>
      <c r="D244" s="20">
        <f t="shared" si="15"/>
        <v>127.6613</v>
      </c>
      <c r="E244" s="21">
        <v>0</v>
      </c>
      <c r="F244" s="20">
        <v>0</v>
      </c>
      <c r="G244" s="20">
        <v>0</v>
      </c>
      <c r="H244" s="20">
        <v>127.6613</v>
      </c>
      <c r="I244" s="39">
        <v>0</v>
      </c>
      <c r="J244" s="60" t="s">
        <v>49</v>
      </c>
    </row>
    <row r="245" spans="1:10" ht="15.75" thickBot="1">
      <c r="A245" s="55"/>
      <c r="B245" s="64"/>
      <c r="C245" s="22">
        <v>2023</v>
      </c>
      <c r="D245" s="20">
        <v>121.991</v>
      </c>
      <c r="E245" s="21">
        <v>0</v>
      </c>
      <c r="F245" s="21">
        <v>0</v>
      </c>
      <c r="G245" s="21">
        <v>0</v>
      </c>
      <c r="H245" s="21">
        <v>121.991</v>
      </c>
      <c r="I245" s="40">
        <v>0</v>
      </c>
      <c r="J245" s="61"/>
    </row>
    <row r="246" spans="1:10" ht="18.75" customHeight="1" thickBot="1">
      <c r="A246" s="55"/>
      <c r="B246" s="64"/>
      <c r="C246" s="22">
        <v>2024</v>
      </c>
      <c r="D246" s="20">
        <f t="shared" si="15"/>
        <v>122.6</v>
      </c>
      <c r="E246" s="21">
        <v>0</v>
      </c>
      <c r="F246" s="21">
        <v>0</v>
      </c>
      <c r="G246" s="21">
        <v>0</v>
      </c>
      <c r="H246" s="21">
        <v>122.6</v>
      </c>
      <c r="I246" s="40">
        <v>0</v>
      </c>
      <c r="J246" s="61"/>
    </row>
    <row r="247" spans="1:10" ht="18.75" customHeight="1" thickBot="1">
      <c r="A247" s="55"/>
      <c r="B247" s="64"/>
      <c r="C247" s="22">
        <v>2025</v>
      </c>
      <c r="D247" s="20">
        <f t="shared" ref="D247" si="20">E247+F247+G247+H247+I247</f>
        <v>124.5</v>
      </c>
      <c r="E247" s="21">
        <v>0</v>
      </c>
      <c r="F247" s="21">
        <v>0</v>
      </c>
      <c r="G247" s="21">
        <v>0</v>
      </c>
      <c r="H247" s="21">
        <v>124.5</v>
      </c>
      <c r="I247" s="40">
        <v>0</v>
      </c>
      <c r="J247" s="61"/>
    </row>
    <row r="248" spans="1:10" ht="18.75" customHeight="1" thickBot="1">
      <c r="A248" s="56"/>
      <c r="B248" s="59"/>
      <c r="C248" s="22">
        <v>2026</v>
      </c>
      <c r="D248" s="20">
        <f t="shared" si="15"/>
        <v>124.5</v>
      </c>
      <c r="E248" s="21">
        <v>0</v>
      </c>
      <c r="F248" s="21">
        <v>0</v>
      </c>
      <c r="G248" s="21">
        <v>0</v>
      </c>
      <c r="H248" s="21">
        <v>124.5</v>
      </c>
      <c r="I248" s="40">
        <v>0</v>
      </c>
      <c r="J248" s="62"/>
    </row>
    <row r="249" spans="1:10" ht="15.75" thickBot="1">
      <c r="A249" s="54">
        <v>11</v>
      </c>
      <c r="B249" s="63" t="s">
        <v>44</v>
      </c>
      <c r="C249" s="19">
        <v>2022</v>
      </c>
      <c r="D249" s="20">
        <f t="shared" si="15"/>
        <v>9176.9916599999997</v>
      </c>
      <c r="E249" s="20">
        <v>0</v>
      </c>
      <c r="F249" s="20">
        <v>101.321</v>
      </c>
      <c r="G249" s="20">
        <v>1325.1</v>
      </c>
      <c r="H249" s="20">
        <v>7750.5706600000003</v>
      </c>
      <c r="I249" s="39">
        <v>0</v>
      </c>
      <c r="J249" s="70" t="s">
        <v>49</v>
      </c>
    </row>
    <row r="250" spans="1:10" ht="15.75" thickBot="1">
      <c r="A250" s="55"/>
      <c r="B250" s="64"/>
      <c r="C250" s="22">
        <v>2023</v>
      </c>
      <c r="D250" s="20">
        <v>10103.799999999999</v>
      </c>
      <c r="E250" s="21">
        <v>0</v>
      </c>
      <c r="F250" s="21">
        <v>0</v>
      </c>
      <c r="G250" s="21">
        <v>0</v>
      </c>
      <c r="H250" s="21">
        <f>D250</f>
        <v>10103.799999999999</v>
      </c>
      <c r="I250" s="40">
        <v>0</v>
      </c>
      <c r="J250" s="71"/>
    </row>
    <row r="251" spans="1:10" ht="19.5" customHeight="1" thickBot="1">
      <c r="A251" s="55"/>
      <c r="B251" s="64"/>
      <c r="C251" s="22">
        <v>2024</v>
      </c>
      <c r="D251" s="20">
        <f t="shared" si="15"/>
        <v>10127.5</v>
      </c>
      <c r="E251" s="21">
        <v>0</v>
      </c>
      <c r="F251" s="21">
        <v>0</v>
      </c>
      <c r="G251" s="21">
        <v>0</v>
      </c>
      <c r="H251" s="21">
        <v>10127.5</v>
      </c>
      <c r="I251" s="40">
        <v>0</v>
      </c>
      <c r="J251" s="71"/>
    </row>
    <row r="252" spans="1:10" ht="19.5" customHeight="1" thickBot="1">
      <c r="A252" s="55"/>
      <c r="B252" s="64"/>
      <c r="C252" s="22">
        <v>2025</v>
      </c>
      <c r="D252" s="20">
        <f t="shared" ref="D252" si="21">E252+F252+G252+H252+I252</f>
        <v>10287.5</v>
      </c>
      <c r="E252" s="21">
        <v>0</v>
      </c>
      <c r="F252" s="21">
        <v>0</v>
      </c>
      <c r="G252" s="21">
        <v>0</v>
      </c>
      <c r="H252" s="21">
        <v>10287.5</v>
      </c>
      <c r="I252" s="40">
        <v>0</v>
      </c>
      <c r="J252" s="48"/>
    </row>
    <row r="253" spans="1:10" ht="19.5" customHeight="1" thickBot="1">
      <c r="A253" s="56"/>
      <c r="B253" s="59"/>
      <c r="C253" s="22">
        <v>2026</v>
      </c>
      <c r="D253" s="20">
        <f t="shared" si="15"/>
        <v>10287.5</v>
      </c>
      <c r="E253" s="21">
        <v>0</v>
      </c>
      <c r="F253" s="21">
        <v>0</v>
      </c>
      <c r="G253" s="21">
        <v>0</v>
      </c>
      <c r="H253" s="21">
        <v>10287.5</v>
      </c>
      <c r="I253" s="40">
        <v>0</v>
      </c>
      <c r="J253" s="48"/>
    </row>
    <row r="254" spans="1:10" ht="15.75" thickBot="1">
      <c r="A254" s="54">
        <v>12</v>
      </c>
      <c r="B254" s="63" t="s">
        <v>45</v>
      </c>
      <c r="C254" s="19">
        <v>2022</v>
      </c>
      <c r="D254" s="20">
        <f t="shared" si="15"/>
        <v>449.1</v>
      </c>
      <c r="E254" s="20">
        <v>0</v>
      </c>
      <c r="F254" s="20">
        <v>0</v>
      </c>
      <c r="G254" s="20">
        <v>0</v>
      </c>
      <c r="H254" s="20">
        <v>449.1</v>
      </c>
      <c r="I254" s="39">
        <v>0</v>
      </c>
      <c r="J254" s="60" t="s">
        <v>49</v>
      </c>
    </row>
    <row r="255" spans="1:10" ht="15.75" thickBot="1">
      <c r="A255" s="55"/>
      <c r="B255" s="64"/>
      <c r="C255" s="22">
        <v>2023</v>
      </c>
      <c r="D255" s="20">
        <f t="shared" si="15"/>
        <v>476.5</v>
      </c>
      <c r="E255" s="21">
        <v>0</v>
      </c>
      <c r="F255" s="21">
        <v>0</v>
      </c>
      <c r="G255" s="21">
        <v>0</v>
      </c>
      <c r="H255" s="21">
        <v>476.5</v>
      </c>
      <c r="I255" s="40">
        <v>0</v>
      </c>
      <c r="J255" s="61"/>
    </row>
    <row r="256" spans="1:10" ht="19.5" customHeight="1" thickBot="1">
      <c r="A256" s="55"/>
      <c r="B256" s="64"/>
      <c r="C256" s="22">
        <v>2024</v>
      </c>
      <c r="D256" s="20">
        <f t="shared" si="15"/>
        <v>480.3</v>
      </c>
      <c r="E256" s="21">
        <v>0</v>
      </c>
      <c r="F256" s="21">
        <v>0</v>
      </c>
      <c r="G256" s="21">
        <v>0</v>
      </c>
      <c r="H256" s="21">
        <v>480.3</v>
      </c>
      <c r="I256" s="40">
        <v>0</v>
      </c>
      <c r="J256" s="61"/>
    </row>
    <row r="257" spans="1:24" ht="19.5" customHeight="1" thickBot="1">
      <c r="A257" s="55"/>
      <c r="B257" s="64"/>
      <c r="C257" s="23">
        <v>2025</v>
      </c>
      <c r="D257" s="20">
        <f t="shared" ref="D257" si="22">E257+F257+G257+H257+I257</f>
        <v>487.9</v>
      </c>
      <c r="E257" s="24">
        <v>0</v>
      </c>
      <c r="F257" s="24">
        <v>0</v>
      </c>
      <c r="G257" s="24">
        <v>0</v>
      </c>
      <c r="H257" s="24">
        <v>487.9</v>
      </c>
      <c r="I257" s="42">
        <v>0</v>
      </c>
      <c r="J257" s="61"/>
    </row>
    <row r="258" spans="1:24" ht="19.5" customHeight="1" thickBot="1">
      <c r="A258" s="56"/>
      <c r="B258" s="59"/>
      <c r="C258" s="23">
        <v>2026</v>
      </c>
      <c r="D258" s="20">
        <f t="shared" si="15"/>
        <v>487.9</v>
      </c>
      <c r="E258" s="24">
        <v>0</v>
      </c>
      <c r="F258" s="24">
        <v>0</v>
      </c>
      <c r="G258" s="24">
        <v>0</v>
      </c>
      <c r="H258" s="24">
        <v>487.9</v>
      </c>
      <c r="I258" s="42">
        <v>0</v>
      </c>
      <c r="J258" s="62"/>
    </row>
    <row r="259" spans="1:24" ht="19.5" customHeight="1" thickBot="1">
      <c r="A259" s="54">
        <v>13</v>
      </c>
      <c r="B259" s="57" t="s">
        <v>97</v>
      </c>
      <c r="C259" s="19">
        <v>2022</v>
      </c>
      <c r="D259" s="20">
        <f t="shared" ref="D259" si="23">E259+F259+G259+H259+I259</f>
        <v>0</v>
      </c>
      <c r="E259" s="20">
        <v>0</v>
      </c>
      <c r="F259" s="20">
        <v>0</v>
      </c>
      <c r="G259" s="20">
        <v>0</v>
      </c>
      <c r="H259" s="20">
        <v>0</v>
      </c>
      <c r="I259" s="39">
        <v>0</v>
      </c>
      <c r="J259" s="60" t="s">
        <v>49</v>
      </c>
    </row>
    <row r="260" spans="1:24" ht="19.5" customHeight="1">
      <c r="A260" s="55"/>
      <c r="B260" s="58"/>
      <c r="C260" s="22">
        <v>2023</v>
      </c>
      <c r="D260" s="20">
        <v>440</v>
      </c>
      <c r="E260" s="21">
        <v>0</v>
      </c>
      <c r="F260" s="21">
        <v>0</v>
      </c>
      <c r="G260" s="21">
        <v>0</v>
      </c>
      <c r="H260" s="21">
        <v>440</v>
      </c>
      <c r="I260" s="40">
        <v>0</v>
      </c>
      <c r="J260" s="61"/>
    </row>
    <row r="261" spans="1:24" ht="19.5" customHeight="1">
      <c r="A261" s="55"/>
      <c r="B261" s="58"/>
      <c r="C261" s="22">
        <v>2024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40">
        <v>0</v>
      </c>
      <c r="J261" s="61"/>
    </row>
    <row r="262" spans="1:24" ht="19.5" customHeight="1">
      <c r="A262" s="55"/>
      <c r="B262" s="58"/>
      <c r="C262" s="22">
        <v>2025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40">
        <v>0</v>
      </c>
      <c r="J262" s="61"/>
    </row>
    <row r="263" spans="1:24" ht="19.5" customHeight="1" thickBot="1">
      <c r="A263" s="56"/>
      <c r="B263" s="59"/>
      <c r="C263" s="22">
        <v>2026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40">
        <v>0</v>
      </c>
      <c r="J263" s="62"/>
    </row>
    <row r="264" spans="1:24" ht="15.75" thickBot="1">
      <c r="A264" s="54">
        <v>14</v>
      </c>
      <c r="B264" s="57" t="s">
        <v>71</v>
      </c>
      <c r="C264" s="19">
        <v>2022</v>
      </c>
      <c r="D264" s="20">
        <f t="shared" si="15"/>
        <v>0</v>
      </c>
      <c r="E264" s="20">
        <v>0</v>
      </c>
      <c r="F264" s="20">
        <v>0</v>
      </c>
      <c r="G264" s="20">
        <v>0</v>
      </c>
      <c r="H264" s="20">
        <v>0</v>
      </c>
      <c r="I264" s="39">
        <v>0</v>
      </c>
      <c r="J264" s="60" t="s">
        <v>49</v>
      </c>
    </row>
    <row r="265" spans="1:24" ht="15.75" thickBot="1">
      <c r="A265" s="55"/>
      <c r="B265" s="58"/>
      <c r="C265" s="22">
        <v>2023</v>
      </c>
      <c r="D265" s="20">
        <f t="shared" si="15"/>
        <v>5.3</v>
      </c>
      <c r="E265" s="21">
        <v>0</v>
      </c>
      <c r="F265" s="21">
        <v>0</v>
      </c>
      <c r="G265" s="21">
        <v>0</v>
      </c>
      <c r="H265" s="21">
        <v>5.3</v>
      </c>
      <c r="I265" s="40">
        <v>0</v>
      </c>
      <c r="J265" s="61"/>
      <c r="K265" s="11"/>
    </row>
    <row r="266" spans="1:24" ht="18" customHeight="1" thickBot="1">
      <c r="A266" s="55"/>
      <c r="B266" s="58"/>
      <c r="C266" s="22">
        <v>2024</v>
      </c>
      <c r="D266" s="20">
        <f t="shared" si="15"/>
        <v>5.3</v>
      </c>
      <c r="E266" s="21">
        <v>0</v>
      </c>
      <c r="F266" s="21">
        <v>0</v>
      </c>
      <c r="G266" s="21">
        <v>0</v>
      </c>
      <c r="H266" s="21">
        <v>5.3</v>
      </c>
      <c r="I266" s="40">
        <v>0</v>
      </c>
      <c r="J266" s="61"/>
    </row>
    <row r="267" spans="1:24" ht="18" customHeight="1" thickBot="1">
      <c r="A267" s="55"/>
      <c r="B267" s="58"/>
      <c r="C267" s="22">
        <v>2025</v>
      </c>
      <c r="D267" s="20">
        <f t="shared" ref="D267" si="24">E267+F267+G267+H267+I267</f>
        <v>5.4</v>
      </c>
      <c r="E267" s="21">
        <v>0</v>
      </c>
      <c r="F267" s="21">
        <v>0</v>
      </c>
      <c r="G267" s="21">
        <v>0</v>
      </c>
      <c r="H267" s="21">
        <v>5.4</v>
      </c>
      <c r="I267" s="40">
        <v>0</v>
      </c>
      <c r="J267" s="61"/>
    </row>
    <row r="268" spans="1:24" ht="18" customHeight="1" thickBot="1">
      <c r="A268" s="56"/>
      <c r="B268" s="59"/>
      <c r="C268" s="22">
        <v>2026</v>
      </c>
      <c r="D268" s="20">
        <f t="shared" si="15"/>
        <v>5.4</v>
      </c>
      <c r="E268" s="21">
        <v>0</v>
      </c>
      <c r="F268" s="21">
        <v>0</v>
      </c>
      <c r="G268" s="21">
        <v>0</v>
      </c>
      <c r="H268" s="21">
        <v>5.4</v>
      </c>
      <c r="I268" s="40">
        <v>0</v>
      </c>
      <c r="J268" s="62"/>
    </row>
    <row r="269" spans="1:24" ht="13.5" thickBot="1">
      <c r="A269" s="89" t="s">
        <v>59</v>
      </c>
      <c r="B269" s="90"/>
      <c r="C269" s="26">
        <v>2022</v>
      </c>
      <c r="D269" s="27">
        <f t="shared" ref="D269:I269" si="25">D195+D200+D205+D210+D215+D220+D225+D229+D234+D239+D244+D249+D254+D264</f>
        <v>10762.607389999999</v>
      </c>
      <c r="E269" s="27">
        <f t="shared" si="25"/>
        <v>154.1</v>
      </c>
      <c r="F269" s="27">
        <f t="shared" si="25"/>
        <v>104.84099999999999</v>
      </c>
      <c r="G269" s="27">
        <f t="shared" si="25"/>
        <v>1325.1</v>
      </c>
      <c r="H269" s="27">
        <f t="shared" si="25"/>
        <v>9178.56639</v>
      </c>
      <c r="I269" s="27">
        <f t="shared" si="25"/>
        <v>0</v>
      </c>
      <c r="J269" s="95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3.5" thickBot="1">
      <c r="A270" s="91"/>
      <c r="B270" s="92"/>
      <c r="C270" s="28">
        <v>2023</v>
      </c>
      <c r="D270" s="27">
        <f>D196+D201+D206+D211+D216+D221+D230+D235+D240+D245+D250+D255+D265+D260</f>
        <v>12374.439499999999</v>
      </c>
      <c r="E270" s="27">
        <f t="shared" ref="E270:I270" si="26">E196+E201+E206+E211+E216+E221+E230+E235+E240+E245+E250+E255+E265+E260</f>
        <v>161.69999999999999</v>
      </c>
      <c r="F270" s="27">
        <f t="shared" si="26"/>
        <v>3.52</v>
      </c>
      <c r="G270" s="27">
        <f t="shared" si="26"/>
        <v>0</v>
      </c>
      <c r="H270" s="27">
        <f t="shared" si="26"/>
        <v>12209.219499999999</v>
      </c>
      <c r="I270" s="27">
        <f t="shared" si="26"/>
        <v>0</v>
      </c>
      <c r="J270" s="9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3.5" thickBot="1">
      <c r="A271" s="91"/>
      <c r="B271" s="92"/>
      <c r="C271" s="28">
        <v>2024</v>
      </c>
      <c r="D271" s="27">
        <f>D197+D202+D207+D212+D217+D222+D231+D236+D241+D246+D251+D256+D266</f>
        <v>11871.016489999998</v>
      </c>
      <c r="E271" s="27">
        <f t="shared" ref="E271:H271" si="27">E197+E202+E207+E212+E217+E222+E231+E236+E241+E246+E251+E256+E266</f>
        <v>168.6</v>
      </c>
      <c r="F271" s="27">
        <f t="shared" si="27"/>
        <v>3.52</v>
      </c>
      <c r="G271" s="27">
        <f t="shared" si="27"/>
        <v>0</v>
      </c>
      <c r="H271" s="27">
        <f t="shared" si="27"/>
        <v>11698.896489999999</v>
      </c>
      <c r="I271" s="27">
        <f>I197+I202+I207+I212+I217+I222+I231+I236+I241+I246+I251+I256+I266</f>
        <v>0</v>
      </c>
      <c r="J271" s="9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3.5" thickBot="1">
      <c r="A272" s="91"/>
      <c r="B272" s="92"/>
      <c r="C272" s="28">
        <v>2025</v>
      </c>
      <c r="D272" s="27">
        <f>D198+D203+D208+D213+D218+D223+D232+D237+D242+D247+D252+D257+D267</f>
        <v>12051.92</v>
      </c>
      <c r="E272" s="27">
        <f t="shared" ref="E272:H272" si="28">E198+E203+E208+E213+E218+E223+E232+E237+E242+E247+E252+E257+E267</f>
        <v>174.3</v>
      </c>
      <c r="F272" s="27">
        <f t="shared" si="28"/>
        <v>3.52</v>
      </c>
      <c r="G272" s="27">
        <f t="shared" si="28"/>
        <v>0</v>
      </c>
      <c r="H272" s="27">
        <f t="shared" si="28"/>
        <v>11874.099999999999</v>
      </c>
      <c r="I272" s="27">
        <f>I198+I203+I208+I213+I218+I223+I232+I237+I242+I247+I252+I257+I267</f>
        <v>0</v>
      </c>
      <c r="J272" s="9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2.75">
      <c r="A273" s="108"/>
      <c r="B273" s="109"/>
      <c r="C273" s="28">
        <v>2026</v>
      </c>
      <c r="D273" s="27">
        <f>D199+D204+D209+D214+D219+D224+D233+D238+D243+D248+D253+D258+D268</f>
        <v>12051.92</v>
      </c>
      <c r="E273" s="27">
        <f t="shared" ref="E273:I273" si="29">E199+E204+E209+E214+E219+E224+E233+E238+E243+E248+E253+E258+E268</f>
        <v>174.3</v>
      </c>
      <c r="F273" s="27">
        <f t="shared" si="29"/>
        <v>3.52</v>
      </c>
      <c r="G273" s="27">
        <f t="shared" si="29"/>
        <v>0</v>
      </c>
      <c r="H273" s="27">
        <f t="shared" si="29"/>
        <v>11874.099999999999</v>
      </c>
      <c r="I273" s="27">
        <f t="shared" si="29"/>
        <v>0</v>
      </c>
      <c r="J273" s="11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3.5" thickBot="1">
      <c r="A274" s="84" t="s">
        <v>75</v>
      </c>
      <c r="B274" s="85"/>
      <c r="C274" s="85"/>
      <c r="D274" s="85"/>
      <c r="E274" s="85"/>
      <c r="F274" s="85"/>
      <c r="G274" s="85"/>
      <c r="H274" s="85"/>
      <c r="I274" s="85"/>
      <c r="J274" s="8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3.5" thickBot="1">
      <c r="A275" s="54">
        <v>1</v>
      </c>
      <c r="B275" s="63" t="s">
        <v>96</v>
      </c>
      <c r="C275" s="19">
        <v>2022</v>
      </c>
      <c r="D275" s="20">
        <f>E275+F275+G275+H275+I275</f>
        <v>0</v>
      </c>
      <c r="E275" s="20">
        <v>0</v>
      </c>
      <c r="F275" s="20">
        <v>0</v>
      </c>
      <c r="G275" s="20">
        <v>0</v>
      </c>
      <c r="H275" s="20">
        <v>0</v>
      </c>
      <c r="I275" s="39">
        <v>0</v>
      </c>
      <c r="J275" s="60" t="s">
        <v>49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3.5" thickBot="1">
      <c r="A276" s="55"/>
      <c r="B276" s="64"/>
      <c r="C276" s="22">
        <v>2023</v>
      </c>
      <c r="D276" s="20">
        <v>138</v>
      </c>
      <c r="E276" s="21">
        <v>0</v>
      </c>
      <c r="F276" s="21">
        <v>0</v>
      </c>
      <c r="G276" s="21">
        <v>0</v>
      </c>
      <c r="H276" s="21">
        <v>138</v>
      </c>
      <c r="I276" s="40">
        <v>0</v>
      </c>
      <c r="J276" s="6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3.5" thickBot="1">
      <c r="A277" s="55"/>
      <c r="B277" s="64"/>
      <c r="C277" s="22">
        <v>2024</v>
      </c>
      <c r="D277" s="20">
        <f>E277+F277+G277+H277+I277</f>
        <v>0</v>
      </c>
      <c r="E277" s="21">
        <v>0</v>
      </c>
      <c r="F277" s="21">
        <v>0</v>
      </c>
      <c r="G277" s="21">
        <v>0</v>
      </c>
      <c r="H277" s="21">
        <v>0</v>
      </c>
      <c r="I277" s="40">
        <v>0</v>
      </c>
      <c r="J277" s="6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3.5" thickBot="1">
      <c r="A278" s="55"/>
      <c r="B278" s="64"/>
      <c r="C278" s="22">
        <v>2025</v>
      </c>
      <c r="D278" s="20">
        <v>0</v>
      </c>
      <c r="E278" s="21">
        <v>0</v>
      </c>
      <c r="F278" s="21">
        <v>0</v>
      </c>
      <c r="G278" s="21">
        <v>0</v>
      </c>
      <c r="H278" s="21">
        <v>0</v>
      </c>
      <c r="I278" s="40">
        <v>0</v>
      </c>
      <c r="J278" s="6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3.5" thickBot="1">
      <c r="A279" s="98"/>
      <c r="B279" s="87"/>
      <c r="C279" s="22">
        <v>2026</v>
      </c>
      <c r="D279" s="20">
        <v>0</v>
      </c>
      <c r="E279" s="21">
        <v>0</v>
      </c>
      <c r="F279" s="21">
        <v>0</v>
      </c>
      <c r="G279" s="21">
        <v>0</v>
      </c>
      <c r="H279" s="21">
        <v>0</v>
      </c>
      <c r="I279" s="40">
        <v>0</v>
      </c>
      <c r="J279" s="88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21" customHeight="1" thickBot="1">
      <c r="A280" s="54">
        <v>2</v>
      </c>
      <c r="B280" s="63" t="s">
        <v>95</v>
      </c>
      <c r="C280" s="19">
        <v>2022</v>
      </c>
      <c r="D280" s="20">
        <f>E280+F280+G280+H280+I280</f>
        <v>0</v>
      </c>
      <c r="E280" s="20">
        <v>0</v>
      </c>
      <c r="F280" s="20">
        <v>0</v>
      </c>
      <c r="G280" s="20">
        <v>0</v>
      </c>
      <c r="H280" s="20">
        <v>0</v>
      </c>
      <c r="I280" s="39">
        <v>0</v>
      </c>
      <c r="J280" s="60" t="s">
        <v>49</v>
      </c>
    </row>
    <row r="281" spans="1:24" ht="19.5" customHeight="1" thickBot="1">
      <c r="A281" s="55"/>
      <c r="B281" s="64"/>
      <c r="C281" s="22">
        <v>2023</v>
      </c>
      <c r="D281" s="20">
        <v>260</v>
      </c>
      <c r="E281" s="21">
        <v>0</v>
      </c>
      <c r="F281" s="21">
        <v>0</v>
      </c>
      <c r="G281" s="21">
        <v>0</v>
      </c>
      <c r="H281" s="21">
        <v>260</v>
      </c>
      <c r="I281" s="40">
        <v>0</v>
      </c>
      <c r="J281" s="61"/>
    </row>
    <row r="282" spans="1:24" ht="21" customHeight="1" thickBot="1">
      <c r="A282" s="55"/>
      <c r="B282" s="64"/>
      <c r="C282" s="22">
        <v>2024</v>
      </c>
      <c r="D282" s="20">
        <f>E282+F282+G282+H282+I282</f>
        <v>0</v>
      </c>
      <c r="E282" s="21">
        <v>0</v>
      </c>
      <c r="F282" s="21">
        <v>0</v>
      </c>
      <c r="G282" s="21">
        <v>0</v>
      </c>
      <c r="H282" s="21">
        <v>0</v>
      </c>
      <c r="I282" s="40">
        <v>0</v>
      </c>
      <c r="J282" s="61"/>
    </row>
    <row r="283" spans="1:24" ht="21" customHeight="1" thickBot="1">
      <c r="A283" s="55"/>
      <c r="B283" s="64"/>
      <c r="C283" s="22">
        <v>2025</v>
      </c>
      <c r="D283" s="20">
        <v>0</v>
      </c>
      <c r="E283" s="21">
        <v>0</v>
      </c>
      <c r="F283" s="21">
        <v>0</v>
      </c>
      <c r="G283" s="21">
        <v>0</v>
      </c>
      <c r="H283" s="21">
        <v>0</v>
      </c>
      <c r="I283" s="40">
        <v>0</v>
      </c>
      <c r="J283" s="61"/>
    </row>
    <row r="284" spans="1:24" ht="21" customHeight="1" thickBot="1">
      <c r="A284" s="98"/>
      <c r="B284" s="87"/>
      <c r="C284" s="22">
        <v>2026</v>
      </c>
      <c r="D284" s="20">
        <v>0</v>
      </c>
      <c r="E284" s="21">
        <v>0</v>
      </c>
      <c r="F284" s="21">
        <v>0</v>
      </c>
      <c r="G284" s="21">
        <v>0</v>
      </c>
      <c r="H284" s="21">
        <v>0</v>
      </c>
      <c r="I284" s="40">
        <v>0</v>
      </c>
      <c r="J284" s="88"/>
    </row>
    <row r="285" spans="1:24" ht="13.5" customHeight="1" thickBot="1">
      <c r="A285" s="89" t="s">
        <v>60</v>
      </c>
      <c r="B285" s="90"/>
      <c r="C285" s="26">
        <v>2022</v>
      </c>
      <c r="D285" s="27">
        <f t="shared" ref="D285:I287" si="30">D280</f>
        <v>0</v>
      </c>
      <c r="E285" s="27">
        <f t="shared" si="30"/>
        <v>0</v>
      </c>
      <c r="F285" s="27">
        <f t="shared" si="30"/>
        <v>0</v>
      </c>
      <c r="G285" s="27">
        <f t="shared" si="30"/>
        <v>0</v>
      </c>
      <c r="H285" s="27">
        <f t="shared" si="30"/>
        <v>0</v>
      </c>
      <c r="I285" s="27">
        <f t="shared" si="30"/>
        <v>0</v>
      </c>
      <c r="J285" s="95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3.5" thickBot="1">
      <c r="A286" s="91"/>
      <c r="B286" s="92"/>
      <c r="C286" s="28">
        <v>2023</v>
      </c>
      <c r="D286" s="27">
        <f>D276+D281</f>
        <v>398</v>
      </c>
      <c r="E286" s="27">
        <f t="shared" ref="E286:I286" si="31">E276+E281</f>
        <v>0</v>
      </c>
      <c r="F286" s="27">
        <f t="shared" si="31"/>
        <v>0</v>
      </c>
      <c r="G286" s="27">
        <f t="shared" si="31"/>
        <v>0</v>
      </c>
      <c r="H286" s="27">
        <f t="shared" si="31"/>
        <v>398</v>
      </c>
      <c r="I286" s="27">
        <f t="shared" si="31"/>
        <v>0</v>
      </c>
      <c r="J286" s="9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3.5" thickBot="1">
      <c r="A287" s="91"/>
      <c r="B287" s="92"/>
      <c r="C287" s="28">
        <v>2024</v>
      </c>
      <c r="D287" s="27">
        <f t="shared" si="30"/>
        <v>0</v>
      </c>
      <c r="E287" s="27">
        <f t="shared" si="30"/>
        <v>0</v>
      </c>
      <c r="F287" s="27">
        <f t="shared" si="30"/>
        <v>0</v>
      </c>
      <c r="G287" s="27">
        <f t="shared" si="30"/>
        <v>0</v>
      </c>
      <c r="H287" s="27">
        <f t="shared" si="30"/>
        <v>0</v>
      </c>
      <c r="I287" s="27">
        <f t="shared" si="30"/>
        <v>0</v>
      </c>
      <c r="J287" s="97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3.5" thickBot="1">
      <c r="A288" s="91"/>
      <c r="B288" s="92"/>
      <c r="C288" s="28">
        <v>2025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43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2.75" customHeight="1">
      <c r="A289" s="93"/>
      <c r="B289" s="94"/>
      <c r="C289" s="28">
        <v>2026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43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3.5" thickBot="1">
      <c r="A290" s="84" t="s">
        <v>46</v>
      </c>
      <c r="B290" s="85"/>
      <c r="C290" s="85"/>
      <c r="D290" s="85"/>
      <c r="E290" s="85"/>
      <c r="F290" s="85"/>
      <c r="G290" s="85"/>
      <c r="H290" s="85"/>
      <c r="I290" s="85"/>
      <c r="J290" s="8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.75" thickBot="1">
      <c r="A291" s="54">
        <v>1</v>
      </c>
      <c r="B291" s="63" t="s">
        <v>47</v>
      </c>
      <c r="C291" s="19">
        <v>2022</v>
      </c>
      <c r="D291" s="20">
        <f>E291+F291+G291+H291+I291</f>
        <v>1.7</v>
      </c>
      <c r="E291" s="20">
        <v>0</v>
      </c>
      <c r="F291" s="20">
        <v>0</v>
      </c>
      <c r="G291" s="20">
        <v>0</v>
      </c>
      <c r="H291" s="20">
        <v>1.7</v>
      </c>
      <c r="I291" s="39">
        <v>0</v>
      </c>
      <c r="J291" s="70" t="s">
        <v>49</v>
      </c>
    </row>
    <row r="292" spans="1:24" ht="15.75" customHeight="1" thickBot="1">
      <c r="A292" s="55"/>
      <c r="B292" s="64"/>
      <c r="C292" s="22">
        <v>2023</v>
      </c>
      <c r="D292" s="20">
        <f>E292+F292+G292+H292+I292</f>
        <v>1.7</v>
      </c>
      <c r="E292" s="21">
        <v>0</v>
      </c>
      <c r="F292" s="21">
        <v>0</v>
      </c>
      <c r="G292" s="21">
        <v>0</v>
      </c>
      <c r="H292" s="21">
        <v>1.7</v>
      </c>
      <c r="I292" s="40">
        <v>0</v>
      </c>
      <c r="J292" s="71"/>
    </row>
    <row r="293" spans="1:24" ht="18.75" customHeight="1" thickBot="1">
      <c r="A293" s="55"/>
      <c r="B293" s="64"/>
      <c r="C293" s="22">
        <v>2024</v>
      </c>
      <c r="D293" s="20">
        <f>E293+F293+G293+H293+I293</f>
        <v>1.7</v>
      </c>
      <c r="E293" s="21">
        <v>0</v>
      </c>
      <c r="F293" s="21">
        <v>0</v>
      </c>
      <c r="G293" s="21">
        <v>0</v>
      </c>
      <c r="H293" s="21">
        <v>1.7</v>
      </c>
      <c r="I293" s="40">
        <v>0</v>
      </c>
      <c r="J293" s="71"/>
    </row>
    <row r="294" spans="1:24" ht="18.75" customHeight="1" thickBot="1">
      <c r="A294" s="55"/>
      <c r="B294" s="64"/>
      <c r="C294" s="22">
        <v>2025</v>
      </c>
      <c r="D294" s="20">
        <v>1.7</v>
      </c>
      <c r="E294" s="21">
        <v>0</v>
      </c>
      <c r="F294" s="21">
        <v>0</v>
      </c>
      <c r="G294" s="21">
        <v>0</v>
      </c>
      <c r="H294" s="21">
        <v>1.7</v>
      </c>
      <c r="I294" s="40">
        <v>0</v>
      </c>
      <c r="J294" s="48"/>
    </row>
    <row r="295" spans="1:24" ht="18.75" customHeight="1" thickBot="1">
      <c r="A295" s="56"/>
      <c r="B295" s="59"/>
      <c r="C295" s="22">
        <v>2026</v>
      </c>
      <c r="D295" s="20">
        <v>1.7</v>
      </c>
      <c r="E295" s="21">
        <v>0</v>
      </c>
      <c r="F295" s="21">
        <v>0</v>
      </c>
      <c r="G295" s="21">
        <v>0</v>
      </c>
      <c r="H295" s="21">
        <v>1.7</v>
      </c>
      <c r="I295" s="40">
        <v>0</v>
      </c>
      <c r="J295" s="48"/>
    </row>
    <row r="296" spans="1:24" ht="13.5" thickBot="1">
      <c r="A296" s="72" t="s">
        <v>61</v>
      </c>
      <c r="B296" s="73"/>
      <c r="C296" s="26">
        <v>2022</v>
      </c>
      <c r="D296" s="27">
        <f t="shared" ref="D296:I296" si="32">D291</f>
        <v>1.7</v>
      </c>
      <c r="E296" s="27">
        <f t="shared" si="32"/>
        <v>0</v>
      </c>
      <c r="F296" s="27">
        <f t="shared" si="32"/>
        <v>0</v>
      </c>
      <c r="G296" s="27">
        <f t="shared" si="32"/>
        <v>0</v>
      </c>
      <c r="H296" s="27">
        <f t="shared" si="32"/>
        <v>1.7</v>
      </c>
      <c r="I296" s="27">
        <f t="shared" si="32"/>
        <v>0</v>
      </c>
      <c r="J296" s="7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3.5" thickBot="1">
      <c r="A297" s="74"/>
      <c r="B297" s="75"/>
      <c r="C297" s="28">
        <v>2023</v>
      </c>
      <c r="D297" s="27">
        <f t="shared" ref="D297:I297" si="33">D292</f>
        <v>1.7</v>
      </c>
      <c r="E297" s="27">
        <f t="shared" si="33"/>
        <v>0</v>
      </c>
      <c r="F297" s="27">
        <f t="shared" si="33"/>
        <v>0</v>
      </c>
      <c r="G297" s="27">
        <f t="shared" si="33"/>
        <v>0</v>
      </c>
      <c r="H297" s="27">
        <f t="shared" si="33"/>
        <v>1.7</v>
      </c>
      <c r="I297" s="27">
        <f t="shared" si="33"/>
        <v>0</v>
      </c>
      <c r="J297" s="77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3.5" thickBot="1">
      <c r="A298" s="74"/>
      <c r="B298" s="75"/>
      <c r="C298" s="28">
        <v>2024</v>
      </c>
      <c r="D298" s="27">
        <f>H298</f>
        <v>1.7</v>
      </c>
      <c r="E298" s="27">
        <v>0</v>
      </c>
      <c r="F298" s="27">
        <v>0</v>
      </c>
      <c r="G298" s="27">
        <v>0</v>
      </c>
      <c r="H298" s="27">
        <v>1.7</v>
      </c>
      <c r="I298" s="27">
        <v>0</v>
      </c>
      <c r="J298" s="77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3.5" thickBot="1">
      <c r="A299" s="74"/>
      <c r="B299" s="75"/>
      <c r="C299" s="28">
        <v>2025</v>
      </c>
      <c r="D299" s="27">
        <f t="shared" ref="D299:I300" si="34">D292</f>
        <v>1.7</v>
      </c>
      <c r="E299" s="27">
        <f t="shared" si="34"/>
        <v>0</v>
      </c>
      <c r="F299" s="27">
        <f t="shared" si="34"/>
        <v>0</v>
      </c>
      <c r="G299" s="27">
        <f t="shared" si="34"/>
        <v>0</v>
      </c>
      <c r="H299" s="27">
        <f t="shared" si="34"/>
        <v>1.7</v>
      </c>
      <c r="I299" s="27">
        <f t="shared" si="34"/>
        <v>0</v>
      </c>
      <c r="J299" s="77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22.5" customHeight="1">
      <c r="A300" s="74"/>
      <c r="B300" s="75"/>
      <c r="C300" s="28">
        <v>2026</v>
      </c>
      <c r="D300" s="27">
        <f t="shared" si="34"/>
        <v>1.7</v>
      </c>
      <c r="E300" s="27">
        <f t="shared" si="34"/>
        <v>0</v>
      </c>
      <c r="F300" s="27">
        <f t="shared" si="34"/>
        <v>0</v>
      </c>
      <c r="G300" s="27">
        <f t="shared" si="34"/>
        <v>0</v>
      </c>
      <c r="H300" s="27">
        <f t="shared" si="34"/>
        <v>1.7</v>
      </c>
      <c r="I300" s="27">
        <f t="shared" si="34"/>
        <v>0</v>
      </c>
      <c r="J300" s="77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6.5" thickBot="1">
      <c r="A301" s="78" t="s">
        <v>53</v>
      </c>
      <c r="B301" s="79"/>
      <c r="C301" s="79"/>
      <c r="D301" s="79"/>
      <c r="E301" s="79"/>
      <c r="F301" s="79"/>
      <c r="G301" s="79"/>
      <c r="H301" s="79"/>
      <c r="I301" s="79"/>
      <c r="J301" s="80"/>
    </row>
    <row r="302" spans="1:24" ht="15.75" thickBot="1">
      <c r="A302" s="81" t="s">
        <v>52</v>
      </c>
      <c r="B302" s="82"/>
      <c r="C302" s="82"/>
      <c r="D302" s="82"/>
      <c r="E302" s="82"/>
      <c r="F302" s="82"/>
      <c r="G302" s="82"/>
      <c r="H302" s="82"/>
      <c r="I302" s="82"/>
      <c r="J302" s="83"/>
    </row>
    <row r="303" spans="1:24" ht="20.25" customHeight="1" thickBot="1">
      <c r="A303" s="54">
        <v>1</v>
      </c>
      <c r="B303" s="63" t="s">
        <v>48</v>
      </c>
      <c r="C303" s="19">
        <v>2022</v>
      </c>
      <c r="D303" s="20">
        <f>E303+F303+G303+H303+I303</f>
        <v>1263.2012199999999</v>
      </c>
      <c r="E303" s="20">
        <v>0</v>
      </c>
      <c r="F303" s="20">
        <v>1111.61707</v>
      </c>
      <c r="G303" s="20">
        <v>0</v>
      </c>
      <c r="H303" s="20">
        <v>151.58414999999999</v>
      </c>
      <c r="I303" s="39">
        <v>0</v>
      </c>
      <c r="J303" s="60" t="s">
        <v>49</v>
      </c>
    </row>
    <row r="304" spans="1:24" ht="21.75" customHeight="1" thickBot="1">
      <c r="A304" s="55"/>
      <c r="B304" s="64"/>
      <c r="C304" s="22">
        <v>2023</v>
      </c>
      <c r="D304" s="20">
        <v>1153.18182</v>
      </c>
      <c r="E304" s="20">
        <v>0</v>
      </c>
      <c r="F304" s="21">
        <v>1014.8</v>
      </c>
      <c r="G304" s="20">
        <v>0</v>
      </c>
      <c r="H304" s="21">
        <v>138.38182</v>
      </c>
      <c r="I304" s="40">
        <v>0</v>
      </c>
      <c r="J304" s="61"/>
    </row>
    <row r="305" spans="1:24" ht="29.25" customHeight="1" thickBot="1">
      <c r="A305" s="55"/>
      <c r="B305" s="64"/>
      <c r="C305" s="22">
        <v>2024</v>
      </c>
      <c r="D305" s="20">
        <f>E305+F305+G305+H305+I305</f>
        <v>592.98851000000002</v>
      </c>
      <c r="E305" s="20">
        <v>0</v>
      </c>
      <c r="F305" s="21">
        <v>515.9</v>
      </c>
      <c r="G305" s="20">
        <v>0</v>
      </c>
      <c r="H305" s="21">
        <v>77.088509999999999</v>
      </c>
      <c r="I305" s="40">
        <v>0</v>
      </c>
      <c r="J305" s="61"/>
    </row>
    <row r="306" spans="1:24" ht="29.25" customHeight="1" thickBot="1">
      <c r="A306" s="55"/>
      <c r="B306" s="64"/>
      <c r="C306" s="22">
        <v>2025</v>
      </c>
      <c r="D306" s="20">
        <v>592.98851000000002</v>
      </c>
      <c r="E306" s="20">
        <v>0</v>
      </c>
      <c r="F306" s="21">
        <v>515.9</v>
      </c>
      <c r="G306" s="20">
        <v>0</v>
      </c>
      <c r="H306" s="21">
        <v>77.088509999999999</v>
      </c>
      <c r="I306" s="40">
        <v>0</v>
      </c>
      <c r="J306" s="61"/>
    </row>
    <row r="307" spans="1:24" ht="29.25" customHeight="1" thickBot="1">
      <c r="A307" s="56"/>
      <c r="B307" s="59"/>
      <c r="C307" s="22">
        <v>2026</v>
      </c>
      <c r="D307" s="20">
        <v>592.98851000000002</v>
      </c>
      <c r="E307" s="20">
        <v>0</v>
      </c>
      <c r="F307" s="21">
        <v>515.9</v>
      </c>
      <c r="G307" s="20">
        <v>0</v>
      </c>
      <c r="H307" s="21">
        <v>77.088509999999999</v>
      </c>
      <c r="I307" s="40">
        <v>0</v>
      </c>
      <c r="J307" s="62"/>
    </row>
    <row r="308" spans="1:24" ht="20.25" customHeight="1" thickBot="1">
      <c r="A308" s="54">
        <v>2</v>
      </c>
      <c r="B308" s="63" t="s">
        <v>66</v>
      </c>
      <c r="C308" s="19">
        <v>2022</v>
      </c>
      <c r="D308" s="20">
        <f>E308+F308+G308+H308+I308</f>
        <v>2787.8559999999998</v>
      </c>
      <c r="E308" s="20">
        <v>0</v>
      </c>
      <c r="F308" s="20">
        <v>2359.5</v>
      </c>
      <c r="G308" s="20">
        <v>0</v>
      </c>
      <c r="H308" s="20">
        <v>428.35599999999999</v>
      </c>
      <c r="I308" s="39">
        <v>0</v>
      </c>
      <c r="J308" s="60" t="s">
        <v>49</v>
      </c>
      <c r="K308" s="11"/>
      <c r="L308" s="11"/>
      <c r="M308" s="11"/>
      <c r="N308" s="11"/>
      <c r="O308" s="11"/>
      <c r="P308" s="11"/>
    </row>
    <row r="309" spans="1:24" ht="21.75" customHeight="1" thickBot="1">
      <c r="A309" s="55"/>
      <c r="B309" s="64"/>
      <c r="C309" s="22">
        <v>2023</v>
      </c>
      <c r="D309" s="20">
        <f>E309+F309+G309+H309+I309</f>
        <v>3368.57</v>
      </c>
      <c r="E309" s="20">
        <v>0</v>
      </c>
      <c r="F309" s="21">
        <v>2964.3</v>
      </c>
      <c r="G309" s="20">
        <v>0</v>
      </c>
      <c r="H309" s="21">
        <v>404.27</v>
      </c>
      <c r="I309" s="40">
        <v>0</v>
      </c>
      <c r="J309" s="61"/>
    </row>
    <row r="310" spans="1:24" ht="30" customHeight="1" thickBot="1">
      <c r="A310" s="55"/>
      <c r="B310" s="64"/>
      <c r="C310" s="22">
        <v>2024</v>
      </c>
      <c r="D310" s="20">
        <f>E310+F310+G310+H310+I310</f>
        <v>2152.415</v>
      </c>
      <c r="E310" s="20">
        <v>0</v>
      </c>
      <c r="F310" s="21">
        <v>1872.6</v>
      </c>
      <c r="G310" s="20">
        <v>0</v>
      </c>
      <c r="H310" s="21">
        <v>279.815</v>
      </c>
      <c r="I310" s="40">
        <v>0</v>
      </c>
      <c r="J310" s="61"/>
    </row>
    <row r="311" spans="1:24" ht="30" customHeight="1" thickBot="1">
      <c r="A311" s="55"/>
      <c r="B311" s="64"/>
      <c r="C311" s="22">
        <v>2025</v>
      </c>
      <c r="D311" s="20">
        <v>2152.415</v>
      </c>
      <c r="E311" s="20">
        <v>0</v>
      </c>
      <c r="F311" s="21">
        <v>1872.6</v>
      </c>
      <c r="G311" s="20">
        <v>0</v>
      </c>
      <c r="H311" s="21">
        <v>279.815</v>
      </c>
      <c r="I311" s="40">
        <v>0</v>
      </c>
      <c r="J311" s="61"/>
    </row>
    <row r="312" spans="1:24" ht="25.5" customHeight="1" thickBot="1">
      <c r="A312" s="56"/>
      <c r="B312" s="59"/>
      <c r="C312" s="22">
        <v>2026</v>
      </c>
      <c r="D312" s="20">
        <f>D310</f>
        <v>2152.415</v>
      </c>
      <c r="E312" s="20">
        <v>0</v>
      </c>
      <c r="F312" s="21">
        <v>1872.6</v>
      </c>
      <c r="G312" s="20">
        <v>0</v>
      </c>
      <c r="H312" s="21">
        <v>279.815</v>
      </c>
      <c r="I312" s="40">
        <v>0</v>
      </c>
      <c r="J312" s="62"/>
    </row>
    <row r="313" spans="1:24" ht="13.5" thickBot="1">
      <c r="A313" s="89" t="s">
        <v>62</v>
      </c>
      <c r="B313" s="90"/>
      <c r="C313" s="26">
        <v>2022</v>
      </c>
      <c r="D313" s="27">
        <f t="shared" ref="D313:I313" si="35">D308+D303</f>
        <v>4051.0572199999997</v>
      </c>
      <c r="E313" s="27">
        <f t="shared" si="35"/>
        <v>0</v>
      </c>
      <c r="F313" s="27">
        <f t="shared" si="35"/>
        <v>3471.1170700000002</v>
      </c>
      <c r="G313" s="27">
        <f t="shared" si="35"/>
        <v>0</v>
      </c>
      <c r="H313" s="27">
        <f t="shared" si="35"/>
        <v>579.94015000000002</v>
      </c>
      <c r="I313" s="27">
        <f t="shared" si="35"/>
        <v>0</v>
      </c>
      <c r="J313" s="142" t="s">
        <v>49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3.5" thickBot="1">
      <c r="A314" s="91"/>
      <c r="B314" s="92"/>
      <c r="C314" s="28">
        <v>2023</v>
      </c>
      <c r="D314" s="27">
        <f>D304+D309</f>
        <v>4521.7518200000004</v>
      </c>
      <c r="E314" s="27">
        <f t="shared" ref="E314:I314" si="36">E304+E309</f>
        <v>0</v>
      </c>
      <c r="F314" s="27">
        <f t="shared" si="36"/>
        <v>3979.1000000000004</v>
      </c>
      <c r="G314" s="27">
        <f t="shared" si="36"/>
        <v>0</v>
      </c>
      <c r="H314" s="27">
        <f t="shared" si="36"/>
        <v>542.65182000000004</v>
      </c>
      <c r="I314" s="27">
        <f t="shared" si="36"/>
        <v>0</v>
      </c>
      <c r="J314" s="143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5.25" customHeight="1" thickBot="1">
      <c r="A315" s="91"/>
      <c r="B315" s="92"/>
      <c r="C315" s="28">
        <v>2024</v>
      </c>
      <c r="D315" s="27">
        <f>D305+D310</f>
        <v>2745.4035100000001</v>
      </c>
      <c r="E315" s="27">
        <f t="shared" ref="E315:I315" si="37">E305+E310</f>
        <v>0</v>
      </c>
      <c r="F315" s="27">
        <f t="shared" si="37"/>
        <v>2388.5</v>
      </c>
      <c r="G315" s="27">
        <f t="shared" si="37"/>
        <v>0</v>
      </c>
      <c r="H315" s="27">
        <f t="shared" si="37"/>
        <v>356.90350999999998</v>
      </c>
      <c r="I315" s="27">
        <f t="shared" si="37"/>
        <v>0</v>
      </c>
      <c r="J315" s="143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5.25" customHeight="1" thickBot="1">
      <c r="A316" s="91"/>
      <c r="B316" s="92"/>
      <c r="C316" s="28">
        <v>2025</v>
      </c>
      <c r="D316" s="27">
        <f>D306+D311</f>
        <v>2745.4035100000001</v>
      </c>
      <c r="E316" s="27">
        <f t="shared" ref="E316:I316" si="38">E306+E311</f>
        <v>0</v>
      </c>
      <c r="F316" s="27">
        <f t="shared" si="38"/>
        <v>2388.5</v>
      </c>
      <c r="G316" s="27">
        <f t="shared" si="38"/>
        <v>0</v>
      </c>
      <c r="H316" s="27">
        <f t="shared" si="38"/>
        <v>356.90350999999998</v>
      </c>
      <c r="I316" s="27">
        <f t="shared" si="38"/>
        <v>0</v>
      </c>
      <c r="J316" s="143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20.25" customHeight="1" thickBot="1">
      <c r="A317" s="129"/>
      <c r="B317" s="130"/>
      <c r="C317" s="28">
        <v>2026</v>
      </c>
      <c r="D317" s="27">
        <f>D307+D312</f>
        <v>2745.4035100000001</v>
      </c>
      <c r="E317" s="27">
        <f t="shared" ref="E317:I317" si="39">E307+E312</f>
        <v>0</v>
      </c>
      <c r="F317" s="27">
        <f t="shared" si="39"/>
        <v>2388.5</v>
      </c>
      <c r="G317" s="27">
        <f t="shared" si="39"/>
        <v>0</v>
      </c>
      <c r="H317" s="27">
        <f t="shared" si="39"/>
        <v>356.90350999999998</v>
      </c>
      <c r="I317" s="27">
        <f t="shared" si="39"/>
        <v>0</v>
      </c>
      <c r="J317" s="144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5.75" thickBot="1">
      <c r="A318" s="131" t="s">
        <v>12</v>
      </c>
      <c r="B318" s="132"/>
      <c r="C318" s="26">
        <v>2022</v>
      </c>
      <c r="D318" s="27">
        <f>D26+D62+D88+D145+D189+D269+D285+D296+D313</f>
        <v>43858.315649999997</v>
      </c>
      <c r="E318" s="27">
        <f t="shared" ref="E318:I318" si="40">E26+E62+E88+E145+E189+E269+E285+E296+E313</f>
        <v>154.1</v>
      </c>
      <c r="F318" s="27">
        <f t="shared" si="40"/>
        <v>14938.407429999999</v>
      </c>
      <c r="G318" s="27">
        <f t="shared" si="40"/>
        <v>5825.8585700000003</v>
      </c>
      <c r="H318" s="27">
        <f t="shared" si="40"/>
        <v>30195.264329999998</v>
      </c>
      <c r="I318" s="27">
        <f t="shared" si="40"/>
        <v>0</v>
      </c>
      <c r="J318" s="139"/>
    </row>
    <row r="319" spans="1:24" ht="15.75" thickBot="1">
      <c r="A319" s="133"/>
      <c r="B319" s="134"/>
      <c r="C319" s="28">
        <v>2023</v>
      </c>
      <c r="D319" s="27">
        <f>D27+D63+D89+D146+D190+D270+D286+D297+D314</f>
        <v>45488.551459999995</v>
      </c>
      <c r="E319" s="27">
        <f t="shared" ref="E319:I319" si="41">E27+E63+E89+E146+E190+E270+E286+E297+E314</f>
        <v>161.69999999999999</v>
      </c>
      <c r="F319" s="27">
        <f t="shared" si="41"/>
        <v>9335.8230000000003</v>
      </c>
      <c r="G319" s="27">
        <f t="shared" si="41"/>
        <v>1502</v>
      </c>
      <c r="H319" s="27">
        <f t="shared" si="41"/>
        <v>24830.3</v>
      </c>
      <c r="I319" s="27">
        <f t="shared" si="41"/>
        <v>0</v>
      </c>
      <c r="J319" s="140"/>
    </row>
    <row r="320" spans="1:24" s="8" customFormat="1" ht="15.75" thickBot="1">
      <c r="A320" s="133"/>
      <c r="B320" s="134"/>
      <c r="C320" s="28">
        <v>2024</v>
      </c>
      <c r="D320" s="27">
        <f>D28+D64+D90+D147+D191+D271+D287+D298+D315</f>
        <v>36089.57699999999</v>
      </c>
      <c r="E320" s="27">
        <f t="shared" ref="E320:I320" si="42">E28+E64+E90+E147+E191+E271+E287+E298+E315</f>
        <v>168.6</v>
      </c>
      <c r="F320" s="27">
        <f t="shared" si="42"/>
        <v>4018.9229999999998</v>
      </c>
      <c r="G320" s="27">
        <f t="shared" si="42"/>
        <v>1526.1</v>
      </c>
      <c r="H320" s="27">
        <f t="shared" si="42"/>
        <v>20861.554</v>
      </c>
      <c r="I320" s="27">
        <f t="shared" si="42"/>
        <v>0</v>
      </c>
      <c r="J320" s="140"/>
    </row>
    <row r="321" spans="1:10" s="8" customFormat="1" ht="15.75" thickBot="1">
      <c r="A321" s="133"/>
      <c r="B321" s="134"/>
      <c r="C321" s="28">
        <v>2025</v>
      </c>
      <c r="D321" s="27">
        <f>D29+D65+D91+D148+D192+D272+D288+D299+D316</f>
        <v>36519.780509999997</v>
      </c>
      <c r="E321" s="27">
        <f t="shared" ref="E321:H321" si="43">E29+E65+E91+E148+E192+E272+E288+E299+E316</f>
        <v>174.3</v>
      </c>
      <c r="F321" s="27">
        <f t="shared" si="43"/>
        <v>4018.9229999999998</v>
      </c>
      <c r="G321" s="27">
        <f t="shared" si="43"/>
        <v>1526.1</v>
      </c>
      <c r="H321" s="27">
        <f t="shared" si="43"/>
        <v>21135.657509999997</v>
      </c>
      <c r="I321" s="27">
        <f>I29+I65+I91+I148+I192+I272+I288+I299+I316</f>
        <v>0</v>
      </c>
      <c r="J321" s="140"/>
    </row>
    <row r="322" spans="1:10" s="8" customFormat="1" ht="15.75" thickBot="1">
      <c r="A322" s="135"/>
      <c r="B322" s="136"/>
      <c r="C322" s="28">
        <v>2026</v>
      </c>
      <c r="D322" s="27">
        <f>D30+D66+D92+D149+D193+D273+D289+D300+D317</f>
        <v>36314.980509999994</v>
      </c>
      <c r="E322" s="27">
        <f t="shared" ref="E322:H322" si="44">E30+E66+E92+E149+E193+E273+E289+E300+E317</f>
        <v>174.3</v>
      </c>
      <c r="F322" s="27">
        <f t="shared" si="44"/>
        <v>4018.9229999999998</v>
      </c>
      <c r="G322" s="27">
        <f t="shared" si="44"/>
        <v>1526.1</v>
      </c>
      <c r="H322" s="27">
        <f t="shared" si="44"/>
        <v>20930.857510000002</v>
      </c>
      <c r="I322" s="27">
        <f>I30+I66+I92+I149+I193+I273+I289+I300+I317</f>
        <v>0</v>
      </c>
      <c r="J322" s="141"/>
    </row>
    <row r="323" spans="1:10" s="8" customFormat="1" ht="15">
      <c r="A323" s="137"/>
      <c r="B323" s="138"/>
      <c r="C323" s="28"/>
      <c r="D323" s="27">
        <f>D318+D319+D320+D321+D322</f>
        <v>198271.20512999999</v>
      </c>
      <c r="E323" s="27">
        <f t="shared" ref="E323:I323" si="45">E318+E319+E320+E321+E322</f>
        <v>833</v>
      </c>
      <c r="F323" s="27">
        <f t="shared" si="45"/>
        <v>36330.999429999996</v>
      </c>
      <c r="G323" s="27">
        <f t="shared" si="45"/>
        <v>11906.158570000001</v>
      </c>
      <c r="H323" s="27">
        <f t="shared" si="45"/>
        <v>117953.63334999999</v>
      </c>
      <c r="I323" s="27">
        <f t="shared" si="45"/>
        <v>0</v>
      </c>
      <c r="J323" s="44"/>
    </row>
  </sheetData>
  <mergeCells count="196">
    <mergeCell ref="K11:Y13"/>
    <mergeCell ref="K37:Y39"/>
    <mergeCell ref="K42:K44"/>
    <mergeCell ref="A21:A25"/>
    <mergeCell ref="J42:J46"/>
    <mergeCell ref="A47:A51"/>
    <mergeCell ref="B21:B25"/>
    <mergeCell ref="A42:A46"/>
    <mergeCell ref="B42:B46"/>
    <mergeCell ref="J37:J41"/>
    <mergeCell ref="J26:J30"/>
    <mergeCell ref="B47:B51"/>
    <mergeCell ref="J47:J51"/>
    <mergeCell ref="J11:J20"/>
    <mergeCell ref="J21:J25"/>
    <mergeCell ref="A32:A36"/>
    <mergeCell ref="B32:B36"/>
    <mergeCell ref="J32:J36"/>
    <mergeCell ref="A31:J31"/>
    <mergeCell ref="A37:A41"/>
    <mergeCell ref="K109:K113"/>
    <mergeCell ref="J161:J163"/>
    <mergeCell ref="B161:B165"/>
    <mergeCell ref="A109:A113"/>
    <mergeCell ref="B109:B113"/>
    <mergeCell ref="J109:J113"/>
    <mergeCell ref="A120:A124"/>
    <mergeCell ref="B120:B124"/>
    <mergeCell ref="A135:A139"/>
    <mergeCell ref="A151:A155"/>
    <mergeCell ref="A156:A160"/>
    <mergeCell ref="A161:A165"/>
    <mergeCell ref="B135:B139"/>
    <mergeCell ref="A140:A144"/>
    <mergeCell ref="B140:B144"/>
    <mergeCell ref="J140:J144"/>
    <mergeCell ref="J135:J139"/>
    <mergeCell ref="A145:B149"/>
    <mergeCell ref="J145:J149"/>
    <mergeCell ref="A150:J150"/>
    <mergeCell ref="J156:J158"/>
    <mergeCell ref="B156:B160"/>
    <mergeCell ref="B151:B155"/>
    <mergeCell ref="J264:J268"/>
    <mergeCell ref="A269:B273"/>
    <mergeCell ref="J239:J243"/>
    <mergeCell ref="A249:A253"/>
    <mergeCell ref="B249:B253"/>
    <mergeCell ref="J244:J248"/>
    <mergeCell ref="J249:J251"/>
    <mergeCell ref="A254:A258"/>
    <mergeCell ref="K57:K59"/>
    <mergeCell ref="J171:J173"/>
    <mergeCell ref="B78:B82"/>
    <mergeCell ref="A78:A82"/>
    <mergeCell ref="A83:A87"/>
    <mergeCell ref="B83:B87"/>
    <mergeCell ref="J83:J87"/>
    <mergeCell ref="J78:J82"/>
    <mergeCell ref="B68:B72"/>
    <mergeCell ref="J68:J72"/>
    <mergeCell ref="B73:B77"/>
    <mergeCell ref="A73:A77"/>
    <mergeCell ref="J73:J77"/>
    <mergeCell ref="J120:J122"/>
    <mergeCell ref="A67:J67"/>
    <mergeCell ref="A93:J93"/>
    <mergeCell ref="A313:B317"/>
    <mergeCell ref="A318:B322"/>
    <mergeCell ref="A323:B323"/>
    <mergeCell ref="J318:J322"/>
    <mergeCell ref="J313:J317"/>
    <mergeCell ref="A225:A228"/>
    <mergeCell ref="B225:B228"/>
    <mergeCell ref="J225:J228"/>
    <mergeCell ref="A229:A233"/>
    <mergeCell ref="B229:B233"/>
    <mergeCell ref="J229:J233"/>
    <mergeCell ref="A234:A238"/>
    <mergeCell ref="B234:B238"/>
    <mergeCell ref="J234:J238"/>
    <mergeCell ref="A244:A248"/>
    <mergeCell ref="B244:B248"/>
    <mergeCell ref="A239:A243"/>
    <mergeCell ref="B239:B243"/>
    <mergeCell ref="B254:B258"/>
    <mergeCell ref="J254:J258"/>
    <mergeCell ref="A264:A268"/>
    <mergeCell ref="B264:B268"/>
    <mergeCell ref="J269:J273"/>
    <mergeCell ref="A280:A284"/>
    <mergeCell ref="H1:J1"/>
    <mergeCell ref="A26:B28"/>
    <mergeCell ref="B2:J3"/>
    <mergeCell ref="D5:I5"/>
    <mergeCell ref="J5:J7"/>
    <mergeCell ref="D6:D7"/>
    <mergeCell ref="E6:I6"/>
    <mergeCell ref="B5:B7"/>
    <mergeCell ref="C5:C7"/>
    <mergeCell ref="A5:A7"/>
    <mergeCell ref="A9:J9"/>
    <mergeCell ref="A11:A15"/>
    <mergeCell ref="B11:B15"/>
    <mergeCell ref="B16:B20"/>
    <mergeCell ref="A16:A20"/>
    <mergeCell ref="J57:J61"/>
    <mergeCell ref="B57:B61"/>
    <mergeCell ref="A57:A61"/>
    <mergeCell ref="A62:B66"/>
    <mergeCell ref="J62:J66"/>
    <mergeCell ref="A68:A72"/>
    <mergeCell ref="A10:J10"/>
    <mergeCell ref="B37:B41"/>
    <mergeCell ref="J151:J155"/>
    <mergeCell ref="A52:A56"/>
    <mergeCell ref="B52:B56"/>
    <mergeCell ref="J52:J56"/>
    <mergeCell ref="A125:A129"/>
    <mergeCell ref="B125:B129"/>
    <mergeCell ref="J125:J129"/>
    <mergeCell ref="A130:A134"/>
    <mergeCell ref="B130:B134"/>
    <mergeCell ref="J130:J134"/>
    <mergeCell ref="A115:A119"/>
    <mergeCell ref="B115:B119"/>
    <mergeCell ref="J115:J119"/>
    <mergeCell ref="A88:B92"/>
    <mergeCell ref="J88:J92"/>
    <mergeCell ref="A94:A98"/>
    <mergeCell ref="J220:J224"/>
    <mergeCell ref="J210:J212"/>
    <mergeCell ref="A200:A204"/>
    <mergeCell ref="B200:B204"/>
    <mergeCell ref="J200:J204"/>
    <mergeCell ref="A171:A175"/>
    <mergeCell ref="B171:B175"/>
    <mergeCell ref="A189:B193"/>
    <mergeCell ref="A184:A188"/>
    <mergeCell ref="B184:B188"/>
    <mergeCell ref="A179:A183"/>
    <mergeCell ref="B179:B183"/>
    <mergeCell ref="A194:J194"/>
    <mergeCell ref="J177:J178"/>
    <mergeCell ref="J184:J188"/>
    <mergeCell ref="J189:J193"/>
    <mergeCell ref="J179:J183"/>
    <mergeCell ref="A195:A199"/>
    <mergeCell ref="B195:B199"/>
    <mergeCell ref="J195:J199"/>
    <mergeCell ref="B280:B284"/>
    <mergeCell ref="J280:J284"/>
    <mergeCell ref="A274:J274"/>
    <mergeCell ref="A285:B289"/>
    <mergeCell ref="A291:A295"/>
    <mergeCell ref="B291:B295"/>
    <mergeCell ref="A303:A307"/>
    <mergeCell ref="B303:B307"/>
    <mergeCell ref="J303:J307"/>
    <mergeCell ref="J285:J287"/>
    <mergeCell ref="A275:A279"/>
    <mergeCell ref="B275:B279"/>
    <mergeCell ref="J275:J279"/>
    <mergeCell ref="A308:A312"/>
    <mergeCell ref="B308:B312"/>
    <mergeCell ref="J308:J312"/>
    <mergeCell ref="J291:J293"/>
    <mergeCell ref="A296:B300"/>
    <mergeCell ref="J296:J300"/>
    <mergeCell ref="A301:J301"/>
    <mergeCell ref="A302:J302"/>
    <mergeCell ref="A290:J290"/>
    <mergeCell ref="A259:A263"/>
    <mergeCell ref="B259:B263"/>
    <mergeCell ref="J259:J263"/>
    <mergeCell ref="B94:B98"/>
    <mergeCell ref="J94:J98"/>
    <mergeCell ref="A99:A103"/>
    <mergeCell ref="B99:B103"/>
    <mergeCell ref="J99:J103"/>
    <mergeCell ref="A104:A108"/>
    <mergeCell ref="B104:B108"/>
    <mergeCell ref="J104:J108"/>
    <mergeCell ref="A166:A170"/>
    <mergeCell ref="B166:B170"/>
    <mergeCell ref="J166:J168"/>
    <mergeCell ref="A205:A209"/>
    <mergeCell ref="B205:B209"/>
    <mergeCell ref="J205:J209"/>
    <mergeCell ref="A210:A214"/>
    <mergeCell ref="B210:B214"/>
    <mergeCell ref="A215:A219"/>
    <mergeCell ref="B215:B219"/>
    <mergeCell ref="J215:J219"/>
    <mergeCell ref="A220:A224"/>
    <mergeCell ref="B220:B224"/>
  </mergeCells>
  <pageMargins left="0.46" right="0.31496062992125984" top="0.74803149606299213" bottom="0.15748031496062992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topLeftCell="A28" workbookViewId="0">
      <selection activeCell="E30" sqref="E30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169" t="s">
        <v>10</v>
      </c>
      <c r="D25" s="170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91"/>
      <c r="D26" s="92"/>
      <c r="E26" s="4"/>
    </row>
    <row r="27" spans="3:20">
      <c r="C27" s="93"/>
      <c r="D27" s="94"/>
      <c r="E27" s="4"/>
    </row>
    <row r="28" spans="3:20">
      <c r="E28" s="4"/>
    </row>
    <row r="29" spans="3:20">
      <c r="E29" s="4"/>
    </row>
    <row r="30" spans="3:20">
      <c r="E30" s="7"/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7:20"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7:20"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2023-08-09T12:25:43Z</dcterms:modified>
</cp:coreProperties>
</file>