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3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5" i="1"/>
  <c r="D216"/>
  <c r="H105"/>
  <c r="H26"/>
  <c r="H25"/>
  <c r="F198"/>
  <c r="H103" l="1"/>
  <c r="F226"/>
  <c r="F222"/>
  <c r="H222"/>
  <c r="D194"/>
  <c r="D190"/>
  <c r="D186"/>
  <c r="D182"/>
  <c r="D178"/>
  <c r="D174"/>
  <c r="D170"/>
  <c r="D166"/>
  <c r="D162"/>
  <c r="D154"/>
  <c r="D150"/>
  <c r="D146"/>
  <c r="H146"/>
  <c r="H198" s="1"/>
  <c r="D198" s="1"/>
  <c r="D142"/>
  <c r="D133"/>
  <c r="D129"/>
  <c r="H129"/>
  <c r="D125"/>
  <c r="D124"/>
  <c r="G122"/>
  <c r="D122" s="1"/>
  <c r="D114"/>
  <c r="H110"/>
  <c r="F103"/>
  <c r="D101"/>
  <c r="D97"/>
  <c r="D93"/>
  <c r="D89"/>
  <c r="H81"/>
  <c r="H77"/>
  <c r="D77" s="1"/>
  <c r="D73"/>
  <c r="D64"/>
  <c r="D60"/>
  <c r="H56"/>
  <c r="H68" s="1"/>
  <c r="D52"/>
  <c r="H47"/>
  <c r="H43"/>
  <c r="D39"/>
  <c r="D33"/>
  <c r="D35"/>
  <c r="D31"/>
  <c r="D25"/>
  <c r="D26"/>
  <c r="D22"/>
  <c r="D18"/>
  <c r="D14"/>
  <c r="F78"/>
  <c r="D78" s="1"/>
  <c r="D84"/>
  <c r="D83"/>
  <c r="D82"/>
  <c r="H44"/>
  <c r="D28"/>
  <c r="F32"/>
  <c r="D222" l="1"/>
  <c r="D105"/>
  <c r="D123"/>
  <c r="D121"/>
  <c r="D120"/>
  <c r="D119"/>
  <c r="F135"/>
  <c r="F136"/>
  <c r="F137" s="1"/>
  <c r="G134"/>
  <c r="H137"/>
  <c r="D116"/>
  <c r="G135"/>
  <c r="D115"/>
  <c r="F134"/>
  <c r="D96"/>
  <c r="D95"/>
  <c r="D94"/>
  <c r="G136" l="1"/>
  <c r="D117"/>
  <c r="H229"/>
  <c r="H230" s="1"/>
  <c r="H228"/>
  <c r="E229"/>
  <c r="F229"/>
  <c r="F230" s="1"/>
  <c r="D230" s="1"/>
  <c r="G229"/>
  <c r="I229"/>
  <c r="E228"/>
  <c r="F228"/>
  <c r="G228"/>
  <c r="I228"/>
  <c r="E227"/>
  <c r="F227"/>
  <c r="G227"/>
  <c r="H227"/>
  <c r="I227"/>
  <c r="D221"/>
  <c r="D219"/>
  <c r="H111"/>
  <c r="H134" s="1"/>
  <c r="D118" l="1"/>
  <c r="G137"/>
  <c r="D137" s="1"/>
  <c r="D220"/>
  <c r="H136"/>
  <c r="H135"/>
  <c r="D41" l="1"/>
  <c r="D42"/>
  <c r="D43" s="1"/>
  <c r="D38"/>
  <c r="D37"/>
  <c r="D36" l="1"/>
  <c r="E46"/>
  <c r="F46"/>
  <c r="G46"/>
  <c r="I46"/>
  <c r="E45"/>
  <c r="F45"/>
  <c r="G45"/>
  <c r="I45"/>
  <c r="E44"/>
  <c r="G44"/>
  <c r="I44"/>
  <c r="E25"/>
  <c r="F25"/>
  <c r="G25"/>
  <c r="I25"/>
  <c r="E24"/>
  <c r="F24"/>
  <c r="G24"/>
  <c r="I24"/>
  <c r="E23"/>
  <c r="G23"/>
  <c r="I23"/>
  <c r="D13"/>
  <c r="D12"/>
  <c r="H23"/>
  <c r="F11"/>
  <c r="D11" s="1"/>
  <c r="H46"/>
  <c r="F44"/>
  <c r="D32"/>
  <c r="D44" s="1"/>
  <c r="F232" l="1"/>
  <c r="G232"/>
  <c r="D34"/>
  <c r="H45"/>
  <c r="F23"/>
  <c r="H24"/>
  <c r="D16"/>
  <c r="D224"/>
  <c r="D228" s="1"/>
  <c r="D225"/>
  <c r="D223"/>
  <c r="D227" s="1"/>
  <c r="D210"/>
  <c r="D214" s="1"/>
  <c r="D211"/>
  <c r="D215" s="1"/>
  <c r="D209"/>
  <c r="D213" s="1"/>
  <c r="D201"/>
  <c r="D205" s="1"/>
  <c r="D202"/>
  <c r="D206" s="1"/>
  <c r="D200"/>
  <c r="D204" s="1"/>
  <c r="D140"/>
  <c r="D141"/>
  <c r="D143"/>
  <c r="D144"/>
  <c r="D145"/>
  <c r="D147"/>
  <c r="D148"/>
  <c r="D149"/>
  <c r="D151"/>
  <c r="D152"/>
  <c r="D153"/>
  <c r="D155"/>
  <c r="D156"/>
  <c r="D157"/>
  <c r="D159"/>
  <c r="D160"/>
  <c r="D161"/>
  <c r="D163"/>
  <c r="D164"/>
  <c r="D165"/>
  <c r="D167"/>
  <c r="D168"/>
  <c r="D169"/>
  <c r="D171"/>
  <c r="D172"/>
  <c r="D173"/>
  <c r="D175"/>
  <c r="D176"/>
  <c r="D177"/>
  <c r="D179"/>
  <c r="D180"/>
  <c r="D181"/>
  <c r="D183"/>
  <c r="D184"/>
  <c r="D185"/>
  <c r="D187"/>
  <c r="D188"/>
  <c r="D189"/>
  <c r="D191"/>
  <c r="D192"/>
  <c r="D193"/>
  <c r="D139"/>
  <c r="D108"/>
  <c r="D110" s="1"/>
  <c r="D109"/>
  <c r="D112"/>
  <c r="D113"/>
  <c r="D126"/>
  <c r="D127"/>
  <c r="D128"/>
  <c r="D130"/>
  <c r="D131"/>
  <c r="D132"/>
  <c r="D107"/>
  <c r="D71"/>
  <c r="D72"/>
  <c r="D74"/>
  <c r="D75"/>
  <c r="D76"/>
  <c r="D79"/>
  <c r="D80"/>
  <c r="D81" s="1"/>
  <c r="D86"/>
  <c r="D87"/>
  <c r="D88"/>
  <c r="D90"/>
  <c r="D91"/>
  <c r="D92"/>
  <c r="D98"/>
  <c r="D99"/>
  <c r="D100"/>
  <c r="D70"/>
  <c r="D50"/>
  <c r="D51"/>
  <c r="D53"/>
  <c r="D54"/>
  <c r="D55"/>
  <c r="D56" s="1"/>
  <c r="D57"/>
  <c r="D58"/>
  <c r="D59"/>
  <c r="D61"/>
  <c r="D62"/>
  <c r="D63"/>
  <c r="D49"/>
  <c r="D29"/>
  <c r="D45" s="1"/>
  <c r="D30"/>
  <c r="D17"/>
  <c r="D19"/>
  <c r="D23" s="1"/>
  <c r="D20"/>
  <c r="D24" s="1"/>
  <c r="D21"/>
  <c r="F15"/>
  <c r="D15" s="1"/>
  <c r="E215"/>
  <c r="F215"/>
  <c r="G215"/>
  <c r="H215"/>
  <c r="I215"/>
  <c r="E214"/>
  <c r="F214"/>
  <c r="G214"/>
  <c r="H214"/>
  <c r="I214"/>
  <c r="E213"/>
  <c r="F213"/>
  <c r="G213"/>
  <c r="H213"/>
  <c r="I213"/>
  <c r="E206"/>
  <c r="F206"/>
  <c r="G206"/>
  <c r="H206"/>
  <c r="I206"/>
  <c r="E205"/>
  <c r="F205"/>
  <c r="G205"/>
  <c r="H205"/>
  <c r="I205"/>
  <c r="E204"/>
  <c r="F204"/>
  <c r="G204"/>
  <c r="H204"/>
  <c r="I204"/>
  <c r="E197"/>
  <c r="F197"/>
  <c r="G197"/>
  <c r="H197"/>
  <c r="I197"/>
  <c r="E196"/>
  <c r="F196"/>
  <c r="G196"/>
  <c r="H196"/>
  <c r="I196"/>
  <c r="E195"/>
  <c r="F195"/>
  <c r="G195"/>
  <c r="H195"/>
  <c r="I195"/>
  <c r="E104"/>
  <c r="F104"/>
  <c r="G104"/>
  <c r="H104"/>
  <c r="I104"/>
  <c r="E103"/>
  <c r="G103"/>
  <c r="I103"/>
  <c r="E102"/>
  <c r="F102"/>
  <c r="G102"/>
  <c r="H102"/>
  <c r="I102"/>
  <c r="E67"/>
  <c r="F67"/>
  <c r="G67"/>
  <c r="H67"/>
  <c r="I67"/>
  <c r="E66"/>
  <c r="F66"/>
  <c r="G66"/>
  <c r="H66"/>
  <c r="I66"/>
  <c r="E65"/>
  <c r="F65"/>
  <c r="G65"/>
  <c r="H65"/>
  <c r="I65"/>
  <c r="H232" l="1"/>
  <c r="D229"/>
  <c r="D226"/>
  <c r="D46"/>
  <c r="D47" s="1"/>
  <c r="D136"/>
  <c r="D135"/>
  <c r="D65"/>
  <c r="D195"/>
  <c r="D103"/>
  <c r="I232"/>
  <c r="I231"/>
  <c r="D66"/>
  <c r="I233"/>
  <c r="E231"/>
  <c r="F233"/>
  <c r="G231"/>
  <c r="G233"/>
  <c r="G234" s="1"/>
  <c r="E233"/>
  <c r="E234" s="1"/>
  <c r="E232"/>
  <c r="D196"/>
  <c r="D232" s="1"/>
  <c r="D197"/>
  <c r="D104"/>
  <c r="D67"/>
  <c r="D68" s="1"/>
  <c r="H233"/>
  <c r="D111"/>
  <c r="D134" s="1"/>
  <c r="D40"/>
  <c r="D102"/>
  <c r="H231"/>
  <c r="F231"/>
  <c r="E235" l="1"/>
  <c r="F234"/>
  <c r="F235" s="1"/>
  <c r="G235"/>
  <c r="H234"/>
  <c r="H235" s="1"/>
  <c r="D231"/>
  <c r="D233"/>
  <c r="D234" l="1"/>
  <c r="D235" s="1"/>
</calcChain>
</file>

<file path=xl/sharedStrings.xml><?xml version="1.0" encoding="utf-8"?>
<sst xmlns="http://schemas.openxmlformats.org/spreadsheetml/2006/main" count="138" uniqueCount="91">
  <si>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</si>
  <si>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</si>
  <si>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</si>
  <si>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</si>
  <si>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</si>
  <si>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</si>
  <si>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</si>
  <si>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</si>
  <si>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</si>
  <si>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Администрация Гостицкого сельского поселения</t>
  </si>
  <si>
    <t>№ п/п</t>
  </si>
  <si>
    <t>Итого по подпрограмме «Дорожное хозяйство»</t>
  </si>
  <si>
    <t>ВСЕГО</t>
  </si>
  <si>
    <t>ВСЕГО по Программе</t>
  </si>
  <si>
    <t>Прочие источники</t>
  </si>
  <si>
    <t>Комплексы процессных мероприятий</t>
  </si>
  <si>
    <t>1. Комплекс процессных мероприятий «Безопасность муниципального образования»</t>
  </si>
  <si>
    <t>Мероприятия по укреплению общественного порядка, противодействию терроризму и экстремизму</t>
  </si>
  <si>
    <t>2. Комплекс процессных мероприятий «Дорожное хозяйство»</t>
  </si>
  <si>
    <t>Содержание дорог общего пользования местного значения и искусственных сооружений на них</t>
  </si>
  <si>
    <t>3. Комплекс процессных мероприятий «Жилищно-коммунальное хозяйство»</t>
  </si>
  <si>
    <t>Управление муниципальным имущством</t>
  </si>
  <si>
    <t>Ремонт объектов муниципального имущества</t>
  </si>
  <si>
    <t>Прочие мероприятия в области коммунального хозяйства</t>
  </si>
  <si>
    <t>4. Комплекс процессных мероприятий «Благоустройство территории»</t>
  </si>
  <si>
    <t>Организация ритуальных услуг в части создания специализированной службы по вопросам похоронного дела</t>
  </si>
  <si>
    <t>Ремонт и содержание уличного освещения</t>
  </si>
  <si>
    <t>Обрезка крон деревьев  и декоративных кустарников, валка сухих, аварийных деревьев и кустарников</t>
  </si>
  <si>
    <t>Содержание и уборка кладбищ и захоронений</t>
  </si>
  <si>
    <t>5. Комплекс процессных мероприятий «Культура, молодежная политика, физическая культура и спорт»</t>
  </si>
  <si>
    <t>Организация библиотечного обслуживания населения, комплектование и обспечение сохранности библиотечных фондов библиотек поселения</t>
  </si>
  <si>
    <t>Содействие развитию занятости молодежи</t>
  </si>
  <si>
    <t>Организация и проведение культурно-массовых мероприятий</t>
  </si>
  <si>
    <t xml:space="preserve">Участие в профилактике наркомании </t>
  </si>
  <si>
    <t>6. Комплекс процессных мероприятий «Муниципальное управление»</t>
  </si>
  <si>
    <t>Резервный фонд администрации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</si>
  <si>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</si>
  <si>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</si>
  <si>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</si>
  <si>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</si>
  <si>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</si>
  <si>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Управление муниципальным имуществом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</si>
  <si>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</si>
  <si>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</si>
  <si>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</si>
  <si>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Содержание исполнительных органов местного самоупрвления</t>
  </si>
  <si>
    <t>Пенсия за выслугу лет муниципальным служащим</t>
  </si>
  <si>
    <t>8. Комплекс процессных мероприятий «Поддержка субъектов малого и среднего предпринимательства»</t>
  </si>
  <si>
    <t>Информационная и консультационная поддержка субъектов малого и среднего предпринимательства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</si>
  <si>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</si>
  <si>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</si>
  <si>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Администрация Старопольского сельского поселения</t>
  </si>
  <si>
    <t>Содержание и ремонт мест воинских захоронений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</si>
  <si>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</si>
  <si>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1. Мероприятия, направленные на достижение целей проекта «Благоустройство территории»</t>
  </si>
  <si>
    <t>Мероприятия, направленные на достижение целей проектов</t>
  </si>
  <si>
    <t>Итого по комплексу процессных мероприятий "Безопасность муниципального образования":</t>
  </si>
  <si>
    <t>Итого по комплексу процессных мероприятий "Дорожное хозяйство":</t>
  </si>
  <si>
    <t>Итого по комплексу процессных мероприятий "Жилищно-коммунальное хозяйство":</t>
  </si>
  <si>
    <t>Итого по комплексу процессных мероприятий "Благоустройство территории":</t>
  </si>
  <si>
    <t>Итого по комплексу процессных мероприятий "Культура, молодежная политика, физическая культура и спорт":</t>
  </si>
  <si>
    <t>Итого по комплексу процессных мероприятий "Муниципальное управление":</t>
  </si>
  <si>
    <t>Итого по комплексу процессных мероприятий "Землеустройство и землепользование":</t>
  </si>
  <si>
    <t>Итого по комплексу процессных мероприятий "Поддержка субъектов малого и среднего предпринимательства":</t>
  </si>
  <si>
    <t>Итого по мероприятиям, направленным на достижение целей проекта "Благоустройство территории":</t>
  </si>
  <si>
    <t>2.1</t>
  </si>
  <si>
    <t>1.1</t>
  </si>
  <si>
    <t>2.2</t>
  </si>
  <si>
    <t>Мероприятия по укреплению пожарной безопасности                                                        из них:</t>
  </si>
  <si>
    <t>Ремонт дорог общего пользования местного значения и искуственных сооружений на них                                         из них:</t>
  </si>
  <si>
    <t>Оснащение мест (площадок) накопления твердых коммунальных отходов</t>
  </si>
  <si>
    <t>Реализация областного законе 147-оз: устройство противопожарных резервуаров</t>
  </si>
  <si>
    <t>Реализация областного закона 3-оз: ремонт автостоянки и пешеходных дорожек у МКД № 2, пешеходной дорожки напротив здания администрации</t>
  </si>
  <si>
    <t>6.1</t>
  </si>
  <si>
    <t>Ремонт братского захоронения советских воинов, погибших в 1919г.</t>
  </si>
  <si>
    <t>3.1</t>
  </si>
  <si>
    <t>Обеспечение выплат стимулирующего характера работникам муниципальных учреждений культуры Ленинградской области</t>
  </si>
  <si>
    <t>3.2</t>
  </si>
  <si>
    <t>Проведение мероприятий общемуниципального характера</t>
  </si>
  <si>
    <t>Содержание Дома культуры                            из них:</t>
  </si>
  <si>
    <r>
      <rPr>
        <sz val="14"/>
        <color theme="1"/>
        <rFont val="Times New Roman"/>
        <family val="1"/>
        <charset val="204"/>
      </rPr>
      <t>Приложение № 1</t>
    </r>
    <r>
      <rPr>
        <sz val="8"/>
        <color theme="1"/>
        <rFont val="Times New Roman"/>
        <family val="1"/>
        <charset val="204"/>
      </rPr>
      <t xml:space="preserve">
Приложение №4 к муниципальной программе 
"Развитие Старопольского сельского поселения"</t>
    </r>
  </si>
  <si>
    <t>Прочие мероприятия в области благоустройства, из них:</t>
  </si>
  <si>
    <t>3.4</t>
  </si>
  <si>
    <t>Приобретение русских народных костюмов для взрослых (ДК д.Старополье)</t>
  </si>
  <si>
    <t>Ремонт спуска в подвал Старопольского ДК</t>
  </si>
  <si>
    <t>План мероприятий муниципальной программы 
"Развитие территории Старопольского сельского поселения" на 2019-2025 годы</t>
  </si>
  <si>
    <t>3.5.</t>
  </si>
  <si>
    <t xml:space="preserve">Ремонт ДК </t>
  </si>
  <si>
    <t>Реализация областного закона 3-оз: ремонт автомобильной дороги к хутору в дер. Старополье</t>
  </si>
  <si>
    <t>Реализация областного закона 147-оз:ремонт дорог общего пользования местного значения в д.Столбово</t>
  </si>
  <si>
    <t>Реализация областного закона 147-оз: Обустройство парка семейного отдыха в д.Овсище</t>
  </si>
</sst>
</file>

<file path=xl/styles.xml><?xml version="1.0" encoding="utf-8"?>
<styleSheet xmlns="http://schemas.openxmlformats.org/spreadsheetml/2006/main">
  <numFmts count="1">
    <numFmt numFmtId="164" formatCode="#,##0.0000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1" fillId="0" borderId="0" xfId="0" applyFont="1" applyFill="1"/>
    <xf numFmtId="0" fontId="13" fillId="0" borderId="0" xfId="0" applyFont="1" applyFill="1"/>
    <xf numFmtId="164" fontId="12" fillId="3" borderId="3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1" fillId="0" borderId="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 wrapText="1"/>
    </xf>
    <xf numFmtId="0" fontId="1" fillId="3" borderId="0" xfId="0" applyFont="1" applyFill="1"/>
    <xf numFmtId="164" fontId="15" fillId="0" borderId="3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164" fontId="12" fillId="3" borderId="39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164" fontId="1" fillId="0" borderId="44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9" fillId="0" borderId="25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6" xfId="0" applyBorder="1" applyAlignment="1">
      <alignment horizontal="center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/>
    <xf numFmtId="0" fontId="13" fillId="3" borderId="0" xfId="0" applyFont="1" applyFill="1"/>
    <xf numFmtId="49" fontId="3" fillId="3" borderId="2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wrapText="1"/>
    </xf>
    <xf numFmtId="0" fontId="0" fillId="3" borderId="31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wrapText="1"/>
    </xf>
    <xf numFmtId="0" fontId="11" fillId="3" borderId="0" xfId="0" applyFont="1" applyFill="1" applyBorder="1" applyAlignment="1">
      <alignment horizontal="center"/>
    </xf>
    <xf numFmtId="49" fontId="3" fillId="3" borderId="38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center" vertical="center" wrapText="1"/>
    </xf>
    <xf numFmtId="164" fontId="1" fillId="3" borderId="39" xfId="0" applyNumberFormat="1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left" wrapText="1"/>
    </xf>
    <xf numFmtId="0" fontId="9" fillId="3" borderId="26" xfId="0" applyFont="1" applyFill="1" applyBorder="1" applyAlignment="1">
      <alignment horizontal="left" wrapText="1"/>
    </xf>
    <xf numFmtId="0" fontId="9" fillId="3" borderId="27" xfId="0" applyFont="1" applyFill="1" applyBorder="1" applyAlignment="1">
      <alignment horizontal="left" wrapText="1"/>
    </xf>
    <xf numFmtId="0" fontId="9" fillId="3" borderId="26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wrapText="1"/>
    </xf>
    <xf numFmtId="0" fontId="3" fillId="3" borderId="40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9" fillId="3" borderId="29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9" fillId="3" borderId="37" xfId="0" applyFont="1" applyFill="1" applyBorder="1" applyAlignment="1">
      <alignment horizontal="left" vertical="top" wrapText="1"/>
    </xf>
    <xf numFmtId="0" fontId="9" fillId="3" borderId="36" xfId="0" applyFont="1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36" xfId="0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9" fillId="3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5"/>
  <sheetViews>
    <sheetView tabSelected="1" zoomScaleSheetLayoutView="90" workbookViewId="0">
      <selection sqref="A1:J105"/>
    </sheetView>
  </sheetViews>
  <sheetFormatPr defaultColWidth="8.85546875" defaultRowHeight="15.6" customHeight="1"/>
  <cols>
    <col min="1" max="1" width="3.5703125" style="6" customWidth="1"/>
    <col min="2" max="2" width="27.140625" style="6" customWidth="1"/>
    <col min="3" max="3" width="8.85546875" style="6" customWidth="1"/>
    <col min="4" max="4" width="14.28515625" style="6" customWidth="1"/>
    <col min="5" max="5" width="13.28515625" style="6" customWidth="1"/>
    <col min="6" max="6" width="12.5703125" style="6" customWidth="1"/>
    <col min="7" max="7" width="12" style="6" customWidth="1"/>
    <col min="8" max="9" width="13.42578125" style="6" customWidth="1"/>
    <col min="10" max="10" width="12.7109375" style="6" customWidth="1"/>
    <col min="11" max="24" width="8.85546875" style="10"/>
    <col min="25" max="16384" width="8.85546875" style="6"/>
  </cols>
  <sheetData>
    <row r="1" spans="1:25" ht="44.25" customHeight="1">
      <c r="H1" s="116" t="s">
        <v>80</v>
      </c>
      <c r="I1" s="117"/>
      <c r="J1" s="117"/>
    </row>
    <row r="2" spans="1:25" ht="15">
      <c r="B2" s="125" t="s">
        <v>85</v>
      </c>
      <c r="C2" s="126"/>
      <c r="D2" s="126"/>
      <c r="E2" s="126"/>
      <c r="F2" s="126"/>
      <c r="G2" s="126"/>
      <c r="H2" s="126"/>
      <c r="I2" s="126"/>
      <c r="J2" s="126"/>
    </row>
    <row r="3" spans="1:25" ht="15">
      <c r="B3" s="126"/>
      <c r="C3" s="126"/>
      <c r="D3" s="126"/>
      <c r="E3" s="126"/>
      <c r="F3" s="126"/>
      <c r="G3" s="126"/>
      <c r="H3" s="126"/>
      <c r="I3" s="126"/>
      <c r="J3" s="126"/>
    </row>
    <row r="4" spans="1:25" ht="13.5" customHeight="1" thickBot="1">
      <c r="J4" s="11"/>
    </row>
    <row r="5" spans="1:25" ht="23.45" customHeight="1">
      <c r="A5" s="135" t="s">
        <v>10</v>
      </c>
      <c r="B5" s="127" t="s">
        <v>0</v>
      </c>
      <c r="C5" s="127" t="s">
        <v>1</v>
      </c>
      <c r="D5" s="127" t="s">
        <v>2</v>
      </c>
      <c r="E5" s="127"/>
      <c r="F5" s="127"/>
      <c r="G5" s="127"/>
      <c r="H5" s="127"/>
      <c r="I5" s="128"/>
      <c r="J5" s="129" t="s">
        <v>3</v>
      </c>
    </row>
    <row r="6" spans="1:25" ht="15.6" customHeight="1">
      <c r="A6" s="136"/>
      <c r="B6" s="132"/>
      <c r="C6" s="132"/>
      <c r="D6" s="132" t="s">
        <v>12</v>
      </c>
      <c r="E6" s="132" t="s">
        <v>4</v>
      </c>
      <c r="F6" s="132"/>
      <c r="G6" s="132"/>
      <c r="H6" s="132"/>
      <c r="I6" s="134"/>
      <c r="J6" s="130"/>
    </row>
    <row r="7" spans="1:25" ht="24.75" thickBot="1">
      <c r="A7" s="137"/>
      <c r="B7" s="133"/>
      <c r="C7" s="133"/>
      <c r="D7" s="133"/>
      <c r="E7" s="26" t="s">
        <v>5</v>
      </c>
      <c r="F7" s="26" t="s">
        <v>6</v>
      </c>
      <c r="G7" s="26" t="s">
        <v>7</v>
      </c>
      <c r="H7" s="26" t="s">
        <v>8</v>
      </c>
      <c r="I7" s="22" t="s">
        <v>14</v>
      </c>
      <c r="J7" s="131"/>
    </row>
    <row r="8" spans="1:25" ht="12.75" customHeight="1" thickBot="1">
      <c r="A8" s="19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20">
        <v>8</v>
      </c>
      <c r="J8" s="21">
        <v>9</v>
      </c>
    </row>
    <row r="9" spans="1:25" ht="16.5" hidden="1" thickBot="1">
      <c r="A9" s="138" t="s">
        <v>15</v>
      </c>
      <c r="B9" s="139"/>
      <c r="C9" s="139"/>
      <c r="D9" s="139"/>
      <c r="E9" s="139"/>
      <c r="F9" s="139"/>
      <c r="G9" s="139"/>
      <c r="H9" s="139"/>
      <c r="I9" s="139"/>
      <c r="J9" s="140"/>
    </row>
    <row r="10" spans="1:25" ht="15.75" hidden="1" thickBot="1">
      <c r="A10" s="95" t="s">
        <v>16</v>
      </c>
      <c r="B10" s="96"/>
      <c r="C10" s="96"/>
      <c r="D10" s="96"/>
      <c r="E10" s="96"/>
      <c r="F10" s="96"/>
      <c r="G10" s="96"/>
      <c r="H10" s="96"/>
      <c r="I10" s="96"/>
      <c r="J10" s="97"/>
    </row>
    <row r="11" spans="1:25" ht="18.75" hidden="1" customHeight="1">
      <c r="A11" s="59">
        <v>1</v>
      </c>
      <c r="B11" s="71" t="s">
        <v>68</v>
      </c>
      <c r="C11" s="13">
        <v>2022</v>
      </c>
      <c r="D11" s="14">
        <f>E11+F11+G11+H11+I11</f>
        <v>710</v>
      </c>
      <c r="E11" s="14">
        <v>0</v>
      </c>
      <c r="F11" s="14">
        <f>527.99983</f>
        <v>527.99982999999997</v>
      </c>
      <c r="G11" s="14">
        <v>0</v>
      </c>
      <c r="H11" s="14">
        <v>182.00017</v>
      </c>
      <c r="I11" s="23">
        <v>0</v>
      </c>
      <c r="J11" s="56" t="s">
        <v>51</v>
      </c>
      <c r="K11" s="114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7.25" hidden="1" customHeight="1">
      <c r="A12" s="60"/>
      <c r="B12" s="72"/>
      <c r="C12" s="25">
        <v>2023</v>
      </c>
      <c r="D12" s="14">
        <f t="shared" ref="D12:D13" si="0">E12+F12+G12+H12+I12</f>
        <v>131.6</v>
      </c>
      <c r="E12" s="23">
        <v>0</v>
      </c>
      <c r="F12" s="23">
        <v>0</v>
      </c>
      <c r="G12" s="23">
        <v>0</v>
      </c>
      <c r="H12" s="23">
        <v>131.6</v>
      </c>
      <c r="I12" s="23">
        <v>0</v>
      </c>
      <c r="J12" s="57"/>
      <c r="K12" s="114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8.75" hidden="1" customHeight="1">
      <c r="A13" s="60"/>
      <c r="B13" s="72"/>
      <c r="C13" s="25">
        <v>2024</v>
      </c>
      <c r="D13" s="14">
        <f t="shared" si="0"/>
        <v>131</v>
      </c>
      <c r="E13" s="23">
        <v>0</v>
      </c>
      <c r="F13" s="23">
        <v>0</v>
      </c>
      <c r="G13" s="23">
        <v>0</v>
      </c>
      <c r="H13" s="23">
        <v>131</v>
      </c>
      <c r="I13" s="23">
        <v>0</v>
      </c>
      <c r="J13" s="57"/>
      <c r="K13" s="114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8.75" hidden="1" customHeight="1" thickBot="1">
      <c r="A14" s="61"/>
      <c r="B14" s="64"/>
      <c r="C14" s="44">
        <v>2025</v>
      </c>
      <c r="D14" s="14">
        <f>H14</f>
        <v>131</v>
      </c>
      <c r="E14" s="45">
        <v>0</v>
      </c>
      <c r="F14" s="45">
        <v>0</v>
      </c>
      <c r="G14" s="45">
        <v>0</v>
      </c>
      <c r="H14" s="45">
        <v>131</v>
      </c>
      <c r="I14" s="23">
        <v>0</v>
      </c>
      <c r="J14" s="57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8.75" hidden="1" customHeight="1">
      <c r="A15" s="73" t="s">
        <v>66</v>
      </c>
      <c r="B15" s="62" t="s">
        <v>71</v>
      </c>
      <c r="C15" s="13">
        <v>2022</v>
      </c>
      <c r="D15" s="14">
        <f>E15+F15+G15+H15+I15</f>
        <v>600</v>
      </c>
      <c r="E15" s="14">
        <v>0</v>
      </c>
      <c r="F15" s="14">
        <f>527.99983</f>
        <v>527.99982999999997</v>
      </c>
      <c r="G15" s="14">
        <v>0</v>
      </c>
      <c r="H15" s="14">
        <v>72.000169999999997</v>
      </c>
      <c r="I15" s="23">
        <v>0</v>
      </c>
      <c r="J15" s="9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</row>
    <row r="16" spans="1:25" ht="17.25" hidden="1" customHeight="1">
      <c r="A16" s="74"/>
      <c r="B16" s="63"/>
      <c r="C16" s="25">
        <v>2023</v>
      </c>
      <c r="D16" s="14">
        <f t="shared" ref="D16:D22" si="1">E16+F16+G16+H16+I16</f>
        <v>71.8</v>
      </c>
      <c r="E16" s="23">
        <v>0</v>
      </c>
      <c r="F16" s="23">
        <v>0</v>
      </c>
      <c r="G16" s="23">
        <v>0</v>
      </c>
      <c r="H16" s="23">
        <v>71.8</v>
      </c>
      <c r="I16" s="23">
        <v>0</v>
      </c>
      <c r="J16" s="98"/>
    </row>
    <row r="17" spans="1:25" ht="18.75" hidden="1" customHeight="1">
      <c r="A17" s="74"/>
      <c r="B17" s="63"/>
      <c r="C17" s="25">
        <v>2024</v>
      </c>
      <c r="D17" s="14">
        <f t="shared" si="1"/>
        <v>71.5</v>
      </c>
      <c r="E17" s="23">
        <v>0</v>
      </c>
      <c r="F17" s="23">
        <v>0</v>
      </c>
      <c r="G17" s="23">
        <v>0</v>
      </c>
      <c r="H17" s="23">
        <v>71.5</v>
      </c>
      <c r="I17" s="23">
        <v>0</v>
      </c>
      <c r="J17" s="98"/>
    </row>
    <row r="18" spans="1:25" ht="18.75" hidden="1" customHeight="1" thickBot="1">
      <c r="A18" s="61"/>
      <c r="B18" s="64"/>
      <c r="C18" s="25">
        <v>2025</v>
      </c>
      <c r="D18" s="14">
        <f t="shared" si="1"/>
        <v>71.5</v>
      </c>
      <c r="E18" s="23">
        <v>0</v>
      </c>
      <c r="F18" s="23">
        <v>0</v>
      </c>
      <c r="G18" s="23">
        <v>0</v>
      </c>
      <c r="H18" s="23">
        <v>71.5</v>
      </c>
      <c r="I18" s="23">
        <v>0</v>
      </c>
      <c r="J18" s="58"/>
    </row>
    <row r="19" spans="1:25" ht="15" hidden="1">
      <c r="A19" s="141">
        <v>2</v>
      </c>
      <c r="B19" s="62" t="s">
        <v>17</v>
      </c>
      <c r="C19" s="13">
        <v>2022</v>
      </c>
      <c r="D19" s="14">
        <f t="shared" si="1"/>
        <v>2.2999999999999998</v>
      </c>
      <c r="E19" s="14">
        <v>0</v>
      </c>
      <c r="F19" s="14">
        <v>0</v>
      </c>
      <c r="G19" s="14">
        <v>0</v>
      </c>
      <c r="H19" s="14">
        <v>2.2999999999999998</v>
      </c>
      <c r="I19" s="23">
        <v>0</v>
      </c>
      <c r="J19" s="99" t="s">
        <v>51</v>
      </c>
    </row>
    <row r="20" spans="1:25" ht="18" hidden="1" customHeight="1">
      <c r="A20" s="142"/>
      <c r="B20" s="63"/>
      <c r="C20" s="25">
        <v>2023</v>
      </c>
      <c r="D20" s="14">
        <f t="shared" si="1"/>
        <v>2.2999999999999998</v>
      </c>
      <c r="E20" s="23">
        <v>0</v>
      </c>
      <c r="F20" s="23">
        <v>0</v>
      </c>
      <c r="G20" s="23">
        <v>0</v>
      </c>
      <c r="H20" s="23">
        <v>2.2999999999999998</v>
      </c>
      <c r="I20" s="23">
        <v>0</v>
      </c>
      <c r="J20" s="100"/>
    </row>
    <row r="21" spans="1:25" ht="22.5" hidden="1" customHeight="1">
      <c r="A21" s="142"/>
      <c r="B21" s="63"/>
      <c r="C21" s="25">
        <v>2024</v>
      </c>
      <c r="D21" s="14">
        <f t="shared" si="1"/>
        <v>2.2999999999999998</v>
      </c>
      <c r="E21" s="23">
        <v>0</v>
      </c>
      <c r="F21" s="23">
        <v>0</v>
      </c>
      <c r="G21" s="23">
        <v>0</v>
      </c>
      <c r="H21" s="23">
        <v>2.2999999999999998</v>
      </c>
      <c r="I21" s="23">
        <v>0</v>
      </c>
      <c r="J21" s="100"/>
    </row>
    <row r="22" spans="1:25" ht="22.5" hidden="1" customHeight="1" thickBot="1">
      <c r="A22" s="43"/>
      <c r="B22" s="64"/>
      <c r="C22" s="25">
        <v>2025</v>
      </c>
      <c r="D22" s="14">
        <f t="shared" si="1"/>
        <v>2.2999999999999998</v>
      </c>
      <c r="E22" s="23">
        <v>0</v>
      </c>
      <c r="F22" s="23">
        <v>0</v>
      </c>
      <c r="G22" s="23">
        <v>0</v>
      </c>
      <c r="H22" s="23">
        <v>2.2999999999999998</v>
      </c>
      <c r="I22" s="23">
        <v>0</v>
      </c>
      <c r="J22" s="101"/>
    </row>
    <row r="23" spans="1:25" ht="12.75" hidden="1">
      <c r="A23" s="118" t="s">
        <v>56</v>
      </c>
      <c r="B23" s="119"/>
      <c r="C23" s="16">
        <v>2022</v>
      </c>
      <c r="D23" s="17">
        <f>D11+D19</f>
        <v>712.3</v>
      </c>
      <c r="E23" s="17">
        <f t="shared" ref="E23:I23" si="2">E11+E19</f>
        <v>0</v>
      </c>
      <c r="F23" s="17">
        <f t="shared" si="2"/>
        <v>527.99982999999997</v>
      </c>
      <c r="G23" s="17">
        <f t="shared" si="2"/>
        <v>0</v>
      </c>
      <c r="H23" s="17">
        <f t="shared" si="2"/>
        <v>184.30017000000001</v>
      </c>
      <c r="I23" s="17">
        <f t="shared" si="2"/>
        <v>0</v>
      </c>
      <c r="J23" s="9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5" ht="12.75" hidden="1">
      <c r="A24" s="120"/>
      <c r="B24" s="121"/>
      <c r="C24" s="12">
        <v>2023</v>
      </c>
      <c r="D24" s="17">
        <f>D12+D20</f>
        <v>133.9</v>
      </c>
      <c r="E24" s="17">
        <f t="shared" ref="E24:I25" si="3">E12+E20</f>
        <v>0</v>
      </c>
      <c r="F24" s="17">
        <f t="shared" si="3"/>
        <v>0</v>
      </c>
      <c r="G24" s="17">
        <f t="shared" si="3"/>
        <v>0</v>
      </c>
      <c r="H24" s="17">
        <f t="shared" si="3"/>
        <v>133.9</v>
      </c>
      <c r="I24" s="17">
        <f t="shared" si="3"/>
        <v>0</v>
      </c>
      <c r="J24" s="9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5" ht="12.75" hidden="1">
      <c r="A25" s="120"/>
      <c r="B25" s="121"/>
      <c r="C25" s="12">
        <v>2024</v>
      </c>
      <c r="D25" s="17">
        <f>H25</f>
        <v>133.30000000000001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133.30000000000001</v>
      </c>
      <c r="I25" s="17">
        <f t="shared" si="3"/>
        <v>0</v>
      </c>
      <c r="J25" s="93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5" ht="12.75" hidden="1">
      <c r="A26" s="40"/>
      <c r="B26" s="46"/>
      <c r="C26" s="12">
        <v>2025</v>
      </c>
      <c r="D26" s="17">
        <f>H26</f>
        <v>133.30000000000001</v>
      </c>
      <c r="E26" s="17">
        <v>0</v>
      </c>
      <c r="F26" s="17">
        <v>0</v>
      </c>
      <c r="G26" s="17">
        <v>0</v>
      </c>
      <c r="H26" s="17">
        <f>H14+H22</f>
        <v>133.30000000000001</v>
      </c>
      <c r="I26" s="17">
        <v>0</v>
      </c>
      <c r="J26" s="9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5" ht="12" customHeight="1" thickBot="1">
      <c r="A27" s="122" t="s">
        <v>18</v>
      </c>
      <c r="B27" s="123"/>
      <c r="C27" s="123"/>
      <c r="D27" s="123"/>
      <c r="E27" s="123"/>
      <c r="F27" s="123"/>
      <c r="G27" s="123"/>
      <c r="H27" s="123"/>
      <c r="I27" s="123"/>
      <c r="J27" s="124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5" ht="15" hidden="1" customHeight="1" thickBot="1">
      <c r="A28" s="59">
        <v>1</v>
      </c>
      <c r="B28" s="62" t="s">
        <v>19</v>
      </c>
      <c r="C28" s="13">
        <v>2022</v>
      </c>
      <c r="D28" s="14">
        <f>H28</f>
        <v>1596.90816</v>
      </c>
      <c r="E28" s="23">
        <v>0</v>
      </c>
      <c r="F28" s="23">
        <v>0</v>
      </c>
      <c r="G28" s="23">
        <v>0</v>
      </c>
      <c r="H28" s="30">
        <v>1596.90816</v>
      </c>
      <c r="I28" s="23">
        <v>0</v>
      </c>
      <c r="J28" s="106" t="s">
        <v>51</v>
      </c>
    </row>
    <row r="29" spans="1:25" ht="15.75" hidden="1" thickBot="1">
      <c r="A29" s="102"/>
      <c r="B29" s="104"/>
      <c r="C29" s="25">
        <v>2023</v>
      </c>
      <c r="D29" s="14">
        <f t="shared" ref="D29:D42" si="4">E29+F29+G29+H29+I29</f>
        <v>1163.9000000000001</v>
      </c>
      <c r="E29" s="23">
        <v>0</v>
      </c>
      <c r="F29" s="23">
        <v>0</v>
      </c>
      <c r="G29" s="23">
        <v>0</v>
      </c>
      <c r="H29" s="31">
        <v>1163.9000000000001</v>
      </c>
      <c r="I29" s="23">
        <v>0</v>
      </c>
      <c r="J29" s="107"/>
    </row>
    <row r="30" spans="1:25" ht="18" hidden="1" customHeight="1" thickBot="1">
      <c r="A30" s="102"/>
      <c r="B30" s="104"/>
      <c r="C30" s="25">
        <v>2024</v>
      </c>
      <c r="D30" s="14">
        <f t="shared" si="4"/>
        <v>1210.4000000000001</v>
      </c>
      <c r="E30" s="23">
        <v>0</v>
      </c>
      <c r="F30" s="23">
        <v>0</v>
      </c>
      <c r="G30" s="23">
        <v>0</v>
      </c>
      <c r="H30" s="31">
        <v>1210.4000000000001</v>
      </c>
      <c r="I30" s="23">
        <v>0</v>
      </c>
      <c r="J30" s="107"/>
    </row>
    <row r="31" spans="1:25" ht="18" hidden="1" customHeight="1" thickBot="1">
      <c r="A31" s="103"/>
      <c r="B31" s="105"/>
      <c r="C31" s="25">
        <v>2025</v>
      </c>
      <c r="D31" s="14">
        <f t="shared" ref="D31" si="5">E31+F31+G31+H31+I31</f>
        <v>1210.4000000000001</v>
      </c>
      <c r="E31" s="23">
        <v>0</v>
      </c>
      <c r="F31" s="23">
        <v>0</v>
      </c>
      <c r="G31" s="23">
        <v>0</v>
      </c>
      <c r="H31" s="31">
        <v>1210.4000000000001</v>
      </c>
      <c r="I31" s="23">
        <v>0</v>
      </c>
      <c r="J31" s="108"/>
    </row>
    <row r="32" spans="1:25" ht="13.5" hidden="1" thickBot="1">
      <c r="A32" s="59">
        <v>2</v>
      </c>
      <c r="B32" s="62" t="s">
        <v>69</v>
      </c>
      <c r="C32" s="13">
        <v>2022</v>
      </c>
      <c r="D32" s="14">
        <f t="shared" ref="D32:D39" si="6">E32+F32+G32+H32+I32</f>
        <v>3788.37673</v>
      </c>
      <c r="E32" s="14">
        <v>0</v>
      </c>
      <c r="F32" s="14">
        <f>F36+F40</f>
        <v>1972.00017</v>
      </c>
      <c r="G32" s="14">
        <v>0</v>
      </c>
      <c r="H32" s="30">
        <v>1816.3765599999999</v>
      </c>
      <c r="I32" s="23">
        <v>0</v>
      </c>
      <c r="J32" s="109" t="s">
        <v>51</v>
      </c>
      <c r="K32" s="114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:25" ht="16.5" hidden="1" customHeight="1" thickBot="1">
      <c r="A33" s="60"/>
      <c r="B33" s="63"/>
      <c r="C33" s="25">
        <v>2023</v>
      </c>
      <c r="D33" s="14">
        <f>F33+H33</f>
        <v>1774.7</v>
      </c>
      <c r="E33" s="23">
        <v>0</v>
      </c>
      <c r="F33" s="23">
        <v>0</v>
      </c>
      <c r="G33" s="23">
        <v>0</v>
      </c>
      <c r="H33" s="31">
        <v>1774.7</v>
      </c>
      <c r="I33" s="23">
        <v>0</v>
      </c>
      <c r="J33" s="110"/>
      <c r="K33" s="114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:25" ht="21" hidden="1" customHeight="1" thickBot="1">
      <c r="A34" s="60"/>
      <c r="B34" s="63"/>
      <c r="C34" s="25">
        <v>2024</v>
      </c>
      <c r="D34" s="14">
        <f t="shared" si="6"/>
        <v>1845.7</v>
      </c>
      <c r="E34" s="23">
        <v>0</v>
      </c>
      <c r="F34" s="23">
        <v>0</v>
      </c>
      <c r="G34" s="23">
        <v>0</v>
      </c>
      <c r="H34" s="31">
        <v>1845.7</v>
      </c>
      <c r="I34" s="23">
        <v>0</v>
      </c>
      <c r="J34" s="110"/>
      <c r="K34" s="114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:25" ht="21" hidden="1" customHeight="1" thickBot="1">
      <c r="A35" s="61"/>
      <c r="B35" s="64"/>
      <c r="C35" s="25">
        <v>2025</v>
      </c>
      <c r="D35" s="14">
        <f>H35</f>
        <v>1845.7</v>
      </c>
      <c r="E35" s="23">
        <v>0</v>
      </c>
      <c r="F35" s="23">
        <v>0</v>
      </c>
      <c r="G35" s="23">
        <v>0</v>
      </c>
      <c r="H35" s="31">
        <v>1845.7</v>
      </c>
      <c r="I35" s="23">
        <v>0</v>
      </c>
      <c r="J35" s="111"/>
      <c r="K35" s="3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5.75" thickBot="1">
      <c r="A36" s="160" t="s">
        <v>65</v>
      </c>
      <c r="B36" s="71" t="s">
        <v>88</v>
      </c>
      <c r="C36" s="161">
        <v>2022</v>
      </c>
      <c r="D36" s="162">
        <f t="shared" si="6"/>
        <v>0</v>
      </c>
      <c r="E36" s="162">
        <v>0</v>
      </c>
      <c r="F36" s="162">
        <v>0</v>
      </c>
      <c r="G36" s="162">
        <v>0</v>
      </c>
      <c r="H36" s="162">
        <v>0</v>
      </c>
      <c r="I36" s="163">
        <v>0</v>
      </c>
      <c r="J36" s="179" t="s">
        <v>51</v>
      </c>
      <c r="K36" s="70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9"/>
    </row>
    <row r="37" spans="1:25" ht="15.75" thickBot="1">
      <c r="A37" s="168"/>
      <c r="B37" s="72"/>
      <c r="C37" s="169">
        <v>2023</v>
      </c>
      <c r="D37" s="162">
        <f t="shared" si="6"/>
        <v>1193.6370000000002</v>
      </c>
      <c r="E37" s="163">
        <v>0</v>
      </c>
      <c r="F37" s="163">
        <v>1050.4000000000001</v>
      </c>
      <c r="G37" s="163">
        <v>0</v>
      </c>
      <c r="H37" s="31">
        <v>143.23699999999999</v>
      </c>
      <c r="I37" s="163">
        <v>0</v>
      </c>
      <c r="J37" s="180"/>
      <c r="K37" s="70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/>
    </row>
    <row r="38" spans="1:25" ht="15.75" thickBot="1">
      <c r="A38" s="168"/>
      <c r="B38" s="72"/>
      <c r="C38" s="169">
        <v>2024</v>
      </c>
      <c r="D38" s="162">
        <f t="shared" si="6"/>
        <v>155.6</v>
      </c>
      <c r="E38" s="163">
        <v>0</v>
      </c>
      <c r="F38" s="163">
        <v>0</v>
      </c>
      <c r="G38" s="163">
        <v>0</v>
      </c>
      <c r="H38" s="31">
        <v>155.6</v>
      </c>
      <c r="I38" s="163">
        <v>0</v>
      </c>
      <c r="J38" s="181"/>
      <c r="K38" s="70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9"/>
    </row>
    <row r="39" spans="1:25" ht="15.75" thickBot="1">
      <c r="A39" s="171"/>
      <c r="B39" s="172"/>
      <c r="C39" s="169">
        <v>2025</v>
      </c>
      <c r="D39" s="162">
        <f t="shared" si="6"/>
        <v>155.6</v>
      </c>
      <c r="E39" s="163">
        <v>0</v>
      </c>
      <c r="F39" s="163">
        <v>0</v>
      </c>
      <c r="G39" s="163">
        <v>0</v>
      </c>
      <c r="H39" s="31">
        <v>155.6</v>
      </c>
      <c r="I39" s="163">
        <v>0</v>
      </c>
      <c r="J39" s="182"/>
      <c r="K39" s="34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/>
    </row>
    <row r="40" spans="1:25" s="41" customFormat="1" ht="15.75" thickBot="1">
      <c r="A40" s="160" t="s">
        <v>67</v>
      </c>
      <c r="B40" s="71" t="s">
        <v>89</v>
      </c>
      <c r="C40" s="161">
        <v>2022</v>
      </c>
      <c r="D40" s="162">
        <f t="shared" si="4"/>
        <v>2240.91</v>
      </c>
      <c r="E40" s="162">
        <v>0</v>
      </c>
      <c r="F40" s="162">
        <v>1972.00017</v>
      </c>
      <c r="G40" s="162">
        <v>0</v>
      </c>
      <c r="H40" s="30">
        <v>268.90983</v>
      </c>
      <c r="I40" s="163">
        <v>0</v>
      </c>
      <c r="J40" s="164" t="s">
        <v>51</v>
      </c>
      <c r="K40" s="165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7"/>
    </row>
    <row r="41" spans="1:25" s="41" customFormat="1" ht="15.75" thickBot="1">
      <c r="A41" s="168"/>
      <c r="B41" s="72"/>
      <c r="C41" s="169">
        <v>2023</v>
      </c>
      <c r="D41" s="162">
        <f t="shared" si="4"/>
        <v>2000</v>
      </c>
      <c r="E41" s="163">
        <v>0</v>
      </c>
      <c r="F41" s="163">
        <v>1759.99944</v>
      </c>
      <c r="G41" s="163">
        <v>0</v>
      </c>
      <c r="H41" s="31">
        <v>240.00056000000001</v>
      </c>
      <c r="I41" s="163">
        <v>0</v>
      </c>
      <c r="J41" s="170"/>
      <c r="K41" s="165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7"/>
    </row>
    <row r="42" spans="1:25" s="41" customFormat="1" ht="15.75" thickBot="1">
      <c r="A42" s="168"/>
      <c r="B42" s="72"/>
      <c r="C42" s="169">
        <v>2024</v>
      </c>
      <c r="D42" s="162">
        <f t="shared" si="4"/>
        <v>290.89999999999998</v>
      </c>
      <c r="E42" s="163">
        <v>0</v>
      </c>
      <c r="F42" s="163">
        <v>0</v>
      </c>
      <c r="G42" s="163">
        <v>0</v>
      </c>
      <c r="H42" s="31">
        <v>290.89999999999998</v>
      </c>
      <c r="I42" s="163">
        <v>0</v>
      </c>
      <c r="J42" s="170"/>
      <c r="K42" s="165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7"/>
    </row>
    <row r="43" spans="1:25" s="41" customFormat="1" ht="15.75" thickBot="1">
      <c r="A43" s="171"/>
      <c r="B43" s="172"/>
      <c r="C43" s="169">
        <v>2025</v>
      </c>
      <c r="D43" s="162">
        <f>D42</f>
        <v>290.89999999999998</v>
      </c>
      <c r="E43" s="163">
        <v>0</v>
      </c>
      <c r="F43" s="163">
        <v>0</v>
      </c>
      <c r="G43" s="163">
        <v>0</v>
      </c>
      <c r="H43" s="31">
        <f>H42</f>
        <v>290.89999999999998</v>
      </c>
      <c r="I43" s="163">
        <v>0</v>
      </c>
      <c r="J43" s="173"/>
      <c r="K43" s="174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7"/>
    </row>
    <row r="44" spans="1:25" ht="13.5" thickBot="1">
      <c r="A44" s="183" t="s">
        <v>57</v>
      </c>
      <c r="B44" s="184"/>
      <c r="C44" s="185">
        <v>2022</v>
      </c>
      <c r="D44" s="186">
        <f t="shared" ref="D44:I46" si="7">D28+D32</f>
        <v>5385.2848899999999</v>
      </c>
      <c r="E44" s="186">
        <f t="shared" si="7"/>
        <v>0</v>
      </c>
      <c r="F44" s="186">
        <f t="shared" si="7"/>
        <v>1972.00017</v>
      </c>
      <c r="G44" s="186">
        <f t="shared" si="7"/>
        <v>0</v>
      </c>
      <c r="H44" s="32">
        <f t="shared" si="7"/>
        <v>3413.2847199999997</v>
      </c>
      <c r="I44" s="186">
        <f t="shared" si="7"/>
        <v>0</v>
      </c>
      <c r="J44" s="18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13.5" thickBot="1">
      <c r="A45" s="188"/>
      <c r="B45" s="189"/>
      <c r="C45" s="190">
        <v>2023</v>
      </c>
      <c r="D45" s="186">
        <f t="shared" si="7"/>
        <v>2938.6000000000004</v>
      </c>
      <c r="E45" s="186">
        <f t="shared" si="7"/>
        <v>0</v>
      </c>
      <c r="F45" s="186">
        <f t="shared" si="7"/>
        <v>0</v>
      </c>
      <c r="G45" s="186">
        <f t="shared" si="7"/>
        <v>0</v>
      </c>
      <c r="H45" s="186">
        <f t="shared" si="7"/>
        <v>2938.6000000000004</v>
      </c>
      <c r="I45" s="186">
        <f t="shared" si="7"/>
        <v>0</v>
      </c>
      <c r="J45" s="191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ht="13.5" thickBot="1">
      <c r="A46" s="188"/>
      <c r="B46" s="189"/>
      <c r="C46" s="190">
        <v>2024</v>
      </c>
      <c r="D46" s="186">
        <f t="shared" si="7"/>
        <v>3056.1000000000004</v>
      </c>
      <c r="E46" s="186">
        <f t="shared" si="7"/>
        <v>0</v>
      </c>
      <c r="F46" s="186">
        <f t="shared" si="7"/>
        <v>0</v>
      </c>
      <c r="G46" s="186">
        <f t="shared" si="7"/>
        <v>0</v>
      </c>
      <c r="H46" s="186">
        <f t="shared" si="7"/>
        <v>3056.1000000000004</v>
      </c>
      <c r="I46" s="186">
        <f t="shared" si="7"/>
        <v>0</v>
      </c>
      <c r="J46" s="191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5" ht="19.5" customHeight="1">
      <c r="A47" s="192"/>
      <c r="B47" s="193"/>
      <c r="C47" s="190">
        <v>2025</v>
      </c>
      <c r="D47" s="186">
        <f>D46</f>
        <v>3056.1000000000004</v>
      </c>
      <c r="E47" s="186">
        <v>0</v>
      </c>
      <c r="F47" s="186">
        <v>0</v>
      </c>
      <c r="G47" s="186">
        <v>0</v>
      </c>
      <c r="H47" s="186">
        <f>H31+H35</f>
        <v>3056.1000000000004</v>
      </c>
      <c r="I47" s="186">
        <v>0</v>
      </c>
      <c r="J47" s="194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5" ht="13.5" hidden="1" thickBot="1">
      <c r="A48" s="148" t="s">
        <v>20</v>
      </c>
      <c r="B48" s="149"/>
      <c r="C48" s="149"/>
      <c r="D48" s="149"/>
      <c r="E48" s="149"/>
      <c r="F48" s="149"/>
      <c r="G48" s="149"/>
      <c r="H48" s="149"/>
      <c r="I48" s="149"/>
      <c r="J48" s="15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14" ht="31.5" hidden="1" customHeight="1">
      <c r="A49" s="195">
        <v>1</v>
      </c>
      <c r="B49" s="71" t="s">
        <v>53</v>
      </c>
      <c r="C49" s="161">
        <v>2022</v>
      </c>
      <c r="D49" s="162">
        <f>E49+F49+G49+H49+I49</f>
        <v>405.1</v>
      </c>
      <c r="E49" s="163">
        <v>0</v>
      </c>
      <c r="F49" s="163">
        <v>0</v>
      </c>
      <c r="G49" s="163">
        <v>0</v>
      </c>
      <c r="H49" s="162">
        <v>405.1</v>
      </c>
      <c r="I49" s="163">
        <v>0</v>
      </c>
      <c r="J49" s="196" t="s">
        <v>51</v>
      </c>
    </row>
    <row r="50" spans="1:14" ht="23.25" hidden="1" customHeight="1">
      <c r="A50" s="197"/>
      <c r="B50" s="72"/>
      <c r="C50" s="169">
        <v>2023</v>
      </c>
      <c r="D50" s="162">
        <f t="shared" ref="D50:D64" si="8">E50+F50+G50+H50+I50</f>
        <v>403.9</v>
      </c>
      <c r="E50" s="163">
        <v>0</v>
      </c>
      <c r="F50" s="163">
        <v>0</v>
      </c>
      <c r="G50" s="163">
        <v>0</v>
      </c>
      <c r="H50" s="163">
        <v>403.9</v>
      </c>
      <c r="I50" s="163">
        <v>0</v>
      </c>
      <c r="J50" s="198"/>
    </row>
    <row r="51" spans="1:14" ht="35.25" hidden="1" customHeight="1">
      <c r="A51" s="197"/>
      <c r="B51" s="72"/>
      <c r="C51" s="169">
        <v>2024</v>
      </c>
      <c r="D51" s="162">
        <f t="shared" si="8"/>
        <v>402</v>
      </c>
      <c r="E51" s="163">
        <v>0</v>
      </c>
      <c r="F51" s="163">
        <v>0</v>
      </c>
      <c r="G51" s="163">
        <v>0</v>
      </c>
      <c r="H51" s="163">
        <v>402</v>
      </c>
      <c r="I51" s="163">
        <v>0</v>
      </c>
      <c r="J51" s="198"/>
    </row>
    <row r="52" spans="1:14" ht="18.75" hidden="1" customHeight="1" thickBot="1">
      <c r="A52" s="171"/>
      <c r="B52" s="172"/>
      <c r="C52" s="169">
        <v>2025</v>
      </c>
      <c r="D52" s="162">
        <f t="shared" si="8"/>
        <v>402</v>
      </c>
      <c r="E52" s="163">
        <v>0</v>
      </c>
      <c r="F52" s="163">
        <v>0</v>
      </c>
      <c r="G52" s="163">
        <v>0</v>
      </c>
      <c r="H52" s="163">
        <v>402</v>
      </c>
      <c r="I52" s="163">
        <v>0</v>
      </c>
      <c r="J52" s="199"/>
    </row>
    <row r="53" spans="1:14" ht="15" hidden="1">
      <c r="A53" s="195">
        <v>2</v>
      </c>
      <c r="B53" s="71" t="s">
        <v>21</v>
      </c>
      <c r="C53" s="161">
        <v>2022</v>
      </c>
      <c r="D53" s="162">
        <f t="shared" si="8"/>
        <v>16.7</v>
      </c>
      <c r="E53" s="163">
        <v>0</v>
      </c>
      <c r="F53" s="163">
        <v>0</v>
      </c>
      <c r="G53" s="163">
        <v>0</v>
      </c>
      <c r="H53" s="162">
        <v>16.7</v>
      </c>
      <c r="I53" s="163">
        <v>0</v>
      </c>
      <c r="J53" s="200" t="s">
        <v>51</v>
      </c>
      <c r="N53" s="27"/>
    </row>
    <row r="54" spans="1:14" ht="15" hidden="1">
      <c r="A54" s="197"/>
      <c r="B54" s="72"/>
      <c r="C54" s="169">
        <v>2023</v>
      </c>
      <c r="D54" s="162">
        <f t="shared" si="8"/>
        <v>11.3</v>
      </c>
      <c r="E54" s="163">
        <v>0</v>
      </c>
      <c r="F54" s="163">
        <v>0</v>
      </c>
      <c r="G54" s="163">
        <v>0</v>
      </c>
      <c r="H54" s="163">
        <v>11.3</v>
      </c>
      <c r="I54" s="163">
        <v>0</v>
      </c>
      <c r="J54" s="201"/>
    </row>
    <row r="55" spans="1:14" ht="18.75" hidden="1" customHeight="1">
      <c r="A55" s="197"/>
      <c r="B55" s="72"/>
      <c r="C55" s="169">
        <v>2024</v>
      </c>
      <c r="D55" s="162">
        <f t="shared" si="8"/>
        <v>11.2</v>
      </c>
      <c r="E55" s="163">
        <v>0</v>
      </c>
      <c r="F55" s="163">
        <v>0</v>
      </c>
      <c r="G55" s="163">
        <v>0</v>
      </c>
      <c r="H55" s="163">
        <v>11.2</v>
      </c>
      <c r="I55" s="163">
        <v>0</v>
      </c>
      <c r="J55" s="201"/>
    </row>
    <row r="56" spans="1:14" ht="18.75" hidden="1" customHeight="1" thickBot="1">
      <c r="A56" s="171"/>
      <c r="B56" s="172"/>
      <c r="C56" s="169">
        <v>2025</v>
      </c>
      <c r="D56" s="162">
        <f>D55</f>
        <v>11.2</v>
      </c>
      <c r="E56" s="163">
        <v>0</v>
      </c>
      <c r="F56" s="163">
        <v>0</v>
      </c>
      <c r="G56" s="163">
        <v>0</v>
      </c>
      <c r="H56" s="163">
        <f>H55</f>
        <v>11.2</v>
      </c>
      <c r="I56" s="163">
        <v>0</v>
      </c>
      <c r="J56" s="202"/>
    </row>
    <row r="57" spans="1:14" ht="15" hidden="1">
      <c r="A57" s="195">
        <v>3</v>
      </c>
      <c r="B57" s="71" t="s">
        <v>22</v>
      </c>
      <c r="C57" s="161">
        <v>2022</v>
      </c>
      <c r="D57" s="162">
        <f t="shared" si="8"/>
        <v>200</v>
      </c>
      <c r="E57" s="163">
        <v>0</v>
      </c>
      <c r="F57" s="163">
        <v>0</v>
      </c>
      <c r="G57" s="163">
        <v>0</v>
      </c>
      <c r="H57" s="162">
        <v>200</v>
      </c>
      <c r="I57" s="163">
        <v>0</v>
      </c>
      <c r="J57" s="203" t="s">
        <v>51</v>
      </c>
    </row>
    <row r="58" spans="1:14" ht="15" hidden="1">
      <c r="A58" s="197"/>
      <c r="B58" s="72"/>
      <c r="C58" s="169">
        <v>2023</v>
      </c>
      <c r="D58" s="162">
        <f t="shared" si="8"/>
        <v>199.4</v>
      </c>
      <c r="E58" s="163">
        <v>0</v>
      </c>
      <c r="F58" s="163">
        <v>0</v>
      </c>
      <c r="G58" s="163">
        <v>0</v>
      </c>
      <c r="H58" s="163">
        <v>199.4</v>
      </c>
      <c r="I58" s="163">
        <v>0</v>
      </c>
      <c r="J58" s="204"/>
    </row>
    <row r="59" spans="1:14" ht="19.5" hidden="1" customHeight="1">
      <c r="A59" s="197"/>
      <c r="B59" s="72"/>
      <c r="C59" s="169">
        <v>2024</v>
      </c>
      <c r="D59" s="162">
        <f t="shared" si="8"/>
        <v>198.5</v>
      </c>
      <c r="E59" s="163">
        <v>0</v>
      </c>
      <c r="F59" s="163">
        <v>0</v>
      </c>
      <c r="G59" s="163">
        <v>0</v>
      </c>
      <c r="H59" s="163">
        <v>198.5</v>
      </c>
      <c r="I59" s="163">
        <v>0</v>
      </c>
      <c r="J59" s="204"/>
    </row>
    <row r="60" spans="1:14" ht="19.5" hidden="1" customHeight="1" thickBot="1">
      <c r="A60" s="171"/>
      <c r="B60" s="172"/>
      <c r="C60" s="169">
        <v>2025</v>
      </c>
      <c r="D60" s="162">
        <f t="shared" si="8"/>
        <v>198.5</v>
      </c>
      <c r="E60" s="163">
        <v>0</v>
      </c>
      <c r="F60" s="163">
        <v>0</v>
      </c>
      <c r="G60" s="163">
        <v>0</v>
      </c>
      <c r="H60" s="163">
        <v>198.5</v>
      </c>
      <c r="I60" s="163">
        <v>0</v>
      </c>
      <c r="J60" s="205"/>
    </row>
    <row r="61" spans="1:14" ht="15" hidden="1">
      <c r="A61" s="195">
        <v>4</v>
      </c>
      <c r="B61" s="71" t="s">
        <v>23</v>
      </c>
      <c r="C61" s="161">
        <v>2022</v>
      </c>
      <c r="D61" s="162">
        <f t="shared" si="8"/>
        <v>37</v>
      </c>
      <c r="E61" s="163">
        <v>0</v>
      </c>
      <c r="F61" s="163">
        <v>0</v>
      </c>
      <c r="G61" s="163">
        <v>0</v>
      </c>
      <c r="H61" s="162">
        <v>37</v>
      </c>
      <c r="I61" s="163">
        <v>0</v>
      </c>
      <c r="J61" s="203" t="s">
        <v>51</v>
      </c>
    </row>
    <row r="62" spans="1:14" ht="15" hidden="1">
      <c r="A62" s="197"/>
      <c r="B62" s="72"/>
      <c r="C62" s="169">
        <v>2023</v>
      </c>
      <c r="D62" s="162">
        <f t="shared" si="8"/>
        <v>36.9</v>
      </c>
      <c r="E62" s="163">
        <v>0</v>
      </c>
      <c r="F62" s="163">
        <v>0</v>
      </c>
      <c r="G62" s="163">
        <v>0</v>
      </c>
      <c r="H62" s="163">
        <v>36.9</v>
      </c>
      <c r="I62" s="163">
        <v>0</v>
      </c>
      <c r="J62" s="204"/>
    </row>
    <row r="63" spans="1:14" ht="20.25" hidden="1" customHeight="1">
      <c r="A63" s="197"/>
      <c r="B63" s="72"/>
      <c r="C63" s="169">
        <v>2024</v>
      </c>
      <c r="D63" s="162">
        <f t="shared" si="8"/>
        <v>36.700000000000003</v>
      </c>
      <c r="E63" s="163">
        <v>0</v>
      </c>
      <c r="F63" s="163">
        <v>0</v>
      </c>
      <c r="G63" s="163">
        <v>0</v>
      </c>
      <c r="H63" s="163">
        <v>36.700000000000003</v>
      </c>
      <c r="I63" s="163">
        <v>0</v>
      </c>
      <c r="J63" s="204"/>
    </row>
    <row r="64" spans="1:14" ht="20.25" hidden="1" customHeight="1" thickBot="1">
      <c r="A64" s="171"/>
      <c r="B64" s="172"/>
      <c r="C64" s="169">
        <v>2025</v>
      </c>
      <c r="D64" s="162">
        <f t="shared" si="8"/>
        <v>36.700000000000003</v>
      </c>
      <c r="E64" s="163">
        <v>0</v>
      </c>
      <c r="F64" s="163">
        <v>0</v>
      </c>
      <c r="G64" s="163">
        <v>0</v>
      </c>
      <c r="H64" s="163">
        <v>36.700000000000003</v>
      </c>
      <c r="I64" s="163">
        <v>0</v>
      </c>
      <c r="J64" s="205"/>
    </row>
    <row r="65" spans="1:24" ht="12.75" hidden="1">
      <c r="A65" s="183" t="s">
        <v>58</v>
      </c>
      <c r="B65" s="184"/>
      <c r="C65" s="185">
        <v>2022</v>
      </c>
      <c r="D65" s="186">
        <f>D49+D53+D57+D61</f>
        <v>658.8</v>
      </c>
      <c r="E65" s="186">
        <f t="shared" ref="E65:I65" si="9">E49+E53+E57+E61</f>
        <v>0</v>
      </c>
      <c r="F65" s="186">
        <f t="shared" si="9"/>
        <v>0</v>
      </c>
      <c r="G65" s="186">
        <f t="shared" si="9"/>
        <v>0</v>
      </c>
      <c r="H65" s="186">
        <f t="shared" si="9"/>
        <v>658.8</v>
      </c>
      <c r="I65" s="186">
        <f t="shared" si="9"/>
        <v>0</v>
      </c>
      <c r="J65" s="18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2.75" hidden="1">
      <c r="A66" s="188"/>
      <c r="B66" s="189"/>
      <c r="C66" s="190">
        <v>2023</v>
      </c>
      <c r="D66" s="186">
        <f>D50+D54+D58+D62</f>
        <v>651.5</v>
      </c>
      <c r="E66" s="186">
        <f t="shared" ref="E66:I67" si="10">E50+E54+E58+E62</f>
        <v>0</v>
      </c>
      <c r="F66" s="186">
        <f t="shared" si="10"/>
        <v>0</v>
      </c>
      <c r="G66" s="186">
        <f t="shared" si="10"/>
        <v>0</v>
      </c>
      <c r="H66" s="186">
        <f t="shared" si="10"/>
        <v>651.5</v>
      </c>
      <c r="I66" s="186">
        <f t="shared" si="10"/>
        <v>0</v>
      </c>
      <c r="J66" s="19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.75" hidden="1">
      <c r="A67" s="188"/>
      <c r="B67" s="189"/>
      <c r="C67" s="190">
        <v>2024</v>
      </c>
      <c r="D67" s="186">
        <f>D51+D55+D59+D63</f>
        <v>648.40000000000009</v>
      </c>
      <c r="E67" s="186">
        <f t="shared" si="10"/>
        <v>0</v>
      </c>
      <c r="F67" s="186">
        <f t="shared" si="10"/>
        <v>0</v>
      </c>
      <c r="G67" s="186">
        <f t="shared" si="10"/>
        <v>0</v>
      </c>
      <c r="H67" s="186">
        <f t="shared" si="10"/>
        <v>648.40000000000009</v>
      </c>
      <c r="I67" s="186">
        <f t="shared" si="10"/>
        <v>0</v>
      </c>
      <c r="J67" s="19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2.75" hidden="1">
      <c r="A68" s="206"/>
      <c r="B68" s="207"/>
      <c r="C68" s="190">
        <v>2025</v>
      </c>
      <c r="D68" s="186">
        <f>D67</f>
        <v>648.40000000000009</v>
      </c>
      <c r="E68" s="186">
        <v>0</v>
      </c>
      <c r="F68" s="186">
        <v>0</v>
      </c>
      <c r="G68" s="186">
        <v>0</v>
      </c>
      <c r="H68" s="186">
        <f>H52+H56+H60+H64</f>
        <v>648.40000000000009</v>
      </c>
      <c r="I68" s="186">
        <v>0</v>
      </c>
      <c r="J68" s="20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3.5" thickBot="1">
      <c r="A69" s="148" t="s">
        <v>24</v>
      </c>
      <c r="B69" s="149"/>
      <c r="C69" s="149"/>
      <c r="D69" s="149"/>
      <c r="E69" s="149"/>
      <c r="F69" s="149"/>
      <c r="G69" s="149"/>
      <c r="H69" s="149"/>
      <c r="I69" s="149"/>
      <c r="J69" s="15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.75" hidden="1" thickBot="1">
      <c r="A70" s="195">
        <v>1</v>
      </c>
      <c r="B70" s="71" t="s">
        <v>25</v>
      </c>
      <c r="C70" s="161">
        <v>2022</v>
      </c>
      <c r="D70" s="162">
        <f>E70+F70+G70+H70+I70</f>
        <v>5</v>
      </c>
      <c r="E70" s="162">
        <v>0</v>
      </c>
      <c r="F70" s="162">
        <v>0</v>
      </c>
      <c r="G70" s="162">
        <v>0</v>
      </c>
      <c r="H70" s="162">
        <v>5</v>
      </c>
      <c r="I70" s="162">
        <v>0</v>
      </c>
      <c r="J70" s="203" t="s">
        <v>51</v>
      </c>
    </row>
    <row r="71" spans="1:24" ht="15.75" hidden="1" thickBot="1">
      <c r="A71" s="197"/>
      <c r="B71" s="72"/>
      <c r="C71" s="169">
        <v>2023</v>
      </c>
      <c r="D71" s="162">
        <f t="shared" ref="D71:D101" si="11">E71+F71+G71+H71+I71</f>
        <v>5</v>
      </c>
      <c r="E71" s="162">
        <v>0</v>
      </c>
      <c r="F71" s="162">
        <v>0</v>
      </c>
      <c r="G71" s="162">
        <v>0</v>
      </c>
      <c r="H71" s="163">
        <v>5</v>
      </c>
      <c r="I71" s="162">
        <v>0</v>
      </c>
      <c r="J71" s="204"/>
    </row>
    <row r="72" spans="1:24" ht="18.75" hidden="1" customHeight="1" thickBot="1">
      <c r="A72" s="197"/>
      <c r="B72" s="72"/>
      <c r="C72" s="169">
        <v>2024</v>
      </c>
      <c r="D72" s="162">
        <f t="shared" si="11"/>
        <v>5</v>
      </c>
      <c r="E72" s="162">
        <v>0</v>
      </c>
      <c r="F72" s="162">
        <v>0</v>
      </c>
      <c r="G72" s="162">
        <v>0</v>
      </c>
      <c r="H72" s="163">
        <v>5</v>
      </c>
      <c r="I72" s="162">
        <v>0</v>
      </c>
      <c r="J72" s="204"/>
    </row>
    <row r="73" spans="1:24" ht="18.75" hidden="1" customHeight="1" thickBot="1">
      <c r="A73" s="171"/>
      <c r="B73" s="172"/>
      <c r="C73" s="169">
        <v>2025</v>
      </c>
      <c r="D73" s="162">
        <f>H73</f>
        <v>5</v>
      </c>
      <c r="E73" s="162">
        <v>0</v>
      </c>
      <c r="F73" s="162">
        <v>0</v>
      </c>
      <c r="G73" s="162">
        <v>0</v>
      </c>
      <c r="H73" s="163">
        <v>5</v>
      </c>
      <c r="I73" s="162">
        <v>0</v>
      </c>
      <c r="J73" s="205"/>
    </row>
    <row r="74" spans="1:24" ht="15.75" hidden="1" thickBot="1">
      <c r="A74" s="195">
        <v>2</v>
      </c>
      <c r="B74" s="71" t="s">
        <v>26</v>
      </c>
      <c r="C74" s="161">
        <v>2022</v>
      </c>
      <c r="D74" s="162">
        <f t="shared" si="11"/>
        <v>2025.1170500000001</v>
      </c>
      <c r="E74" s="162">
        <v>0</v>
      </c>
      <c r="F74" s="162">
        <v>0</v>
      </c>
      <c r="G74" s="162">
        <v>0</v>
      </c>
      <c r="H74" s="162">
        <v>2025.1170500000001</v>
      </c>
      <c r="I74" s="162">
        <v>0</v>
      </c>
      <c r="J74" s="203" t="s">
        <v>51</v>
      </c>
    </row>
    <row r="75" spans="1:24" ht="15.75" hidden="1" thickBot="1">
      <c r="A75" s="197"/>
      <c r="B75" s="72"/>
      <c r="C75" s="169">
        <v>2023</v>
      </c>
      <c r="D75" s="162">
        <f t="shared" si="11"/>
        <v>1979.1</v>
      </c>
      <c r="E75" s="162">
        <v>0</v>
      </c>
      <c r="F75" s="162">
        <v>0</v>
      </c>
      <c r="G75" s="162">
        <v>0</v>
      </c>
      <c r="H75" s="163">
        <v>1979.1</v>
      </c>
      <c r="I75" s="162">
        <v>0</v>
      </c>
      <c r="J75" s="204"/>
    </row>
    <row r="76" spans="1:24" ht="18.75" hidden="1" customHeight="1" thickBot="1">
      <c r="A76" s="197"/>
      <c r="B76" s="72"/>
      <c r="C76" s="169">
        <v>2024</v>
      </c>
      <c r="D76" s="162">
        <f t="shared" si="11"/>
        <v>1970</v>
      </c>
      <c r="E76" s="162">
        <v>0</v>
      </c>
      <c r="F76" s="162">
        <v>0</v>
      </c>
      <c r="G76" s="162">
        <v>0</v>
      </c>
      <c r="H76" s="163">
        <v>1970</v>
      </c>
      <c r="I76" s="162">
        <v>0</v>
      </c>
      <c r="J76" s="204"/>
    </row>
    <row r="77" spans="1:24" ht="18.75" hidden="1" customHeight="1" thickBot="1">
      <c r="A77" s="171"/>
      <c r="B77" s="172"/>
      <c r="C77" s="169">
        <v>2025</v>
      </c>
      <c r="D77" s="162">
        <f>H77</f>
        <v>1970</v>
      </c>
      <c r="E77" s="162">
        <v>0</v>
      </c>
      <c r="F77" s="162">
        <v>0</v>
      </c>
      <c r="G77" s="162">
        <v>0</v>
      </c>
      <c r="H77" s="163">
        <f>H76</f>
        <v>1970</v>
      </c>
      <c r="I77" s="162">
        <v>0</v>
      </c>
      <c r="J77" s="205"/>
    </row>
    <row r="78" spans="1:24" ht="15.75" hidden="1" thickBot="1">
      <c r="A78" s="195">
        <v>3</v>
      </c>
      <c r="B78" s="71" t="s">
        <v>81</v>
      </c>
      <c r="C78" s="161">
        <v>2022</v>
      </c>
      <c r="D78" s="162">
        <f>F78+H78</f>
        <v>3204.61562</v>
      </c>
      <c r="E78" s="162">
        <v>0</v>
      </c>
      <c r="F78" s="162">
        <f>F82</f>
        <v>501.84341000000001</v>
      </c>
      <c r="G78" s="162">
        <v>0</v>
      </c>
      <c r="H78" s="162">
        <v>2702.7722100000001</v>
      </c>
      <c r="I78" s="162">
        <v>0</v>
      </c>
      <c r="J78" s="203" t="s">
        <v>51</v>
      </c>
    </row>
    <row r="79" spans="1:24" ht="15.75" hidden="1" thickBot="1">
      <c r="A79" s="197"/>
      <c r="B79" s="72"/>
      <c r="C79" s="169">
        <v>2023</v>
      </c>
      <c r="D79" s="162">
        <f t="shared" si="11"/>
        <v>551.29999999999995</v>
      </c>
      <c r="E79" s="162">
        <v>0</v>
      </c>
      <c r="F79" s="162">
        <v>0</v>
      </c>
      <c r="G79" s="162">
        <v>0</v>
      </c>
      <c r="H79" s="163">
        <v>551.29999999999995</v>
      </c>
      <c r="I79" s="162">
        <v>0</v>
      </c>
      <c r="J79" s="204"/>
    </row>
    <row r="80" spans="1:24" ht="20.25" hidden="1" customHeight="1" thickBot="1">
      <c r="A80" s="197"/>
      <c r="B80" s="72"/>
      <c r="C80" s="169">
        <v>2024</v>
      </c>
      <c r="D80" s="162">
        <f t="shared" si="11"/>
        <v>697.4</v>
      </c>
      <c r="E80" s="162">
        <v>0</v>
      </c>
      <c r="F80" s="162">
        <v>0</v>
      </c>
      <c r="G80" s="162">
        <v>0</v>
      </c>
      <c r="H80" s="163">
        <v>697.4</v>
      </c>
      <c r="I80" s="162">
        <v>0</v>
      </c>
      <c r="J80" s="204"/>
    </row>
    <row r="81" spans="1:25" ht="20.25" hidden="1" customHeight="1" thickBot="1">
      <c r="A81" s="171"/>
      <c r="B81" s="172"/>
      <c r="C81" s="169">
        <v>2025</v>
      </c>
      <c r="D81" s="162">
        <f>D80</f>
        <v>697.4</v>
      </c>
      <c r="E81" s="162">
        <v>0</v>
      </c>
      <c r="F81" s="162">
        <v>0</v>
      </c>
      <c r="G81" s="162">
        <v>0</v>
      </c>
      <c r="H81" s="163">
        <f>H80</f>
        <v>697.4</v>
      </c>
      <c r="I81" s="162">
        <v>0</v>
      </c>
      <c r="J81" s="205"/>
    </row>
    <row r="82" spans="1:25" ht="15.75" hidden="1" thickBot="1">
      <c r="A82" s="209" t="s">
        <v>75</v>
      </c>
      <c r="B82" s="210" t="s">
        <v>72</v>
      </c>
      <c r="C82" s="161">
        <v>2022</v>
      </c>
      <c r="D82" s="162">
        <f t="shared" si="11"/>
        <v>570.27660000000003</v>
      </c>
      <c r="E82" s="162">
        <v>0</v>
      </c>
      <c r="F82" s="162">
        <v>501.84341000000001</v>
      </c>
      <c r="G82" s="162">
        <v>0</v>
      </c>
      <c r="H82" s="30">
        <v>68.433189999999996</v>
      </c>
      <c r="I82" s="163">
        <v>0</v>
      </c>
      <c r="J82" s="179" t="s">
        <v>51</v>
      </c>
      <c r="K82" s="70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9"/>
    </row>
    <row r="83" spans="1:25" ht="15.75" hidden="1" thickBot="1">
      <c r="A83" s="211"/>
      <c r="B83" s="212"/>
      <c r="C83" s="169">
        <v>2023</v>
      </c>
      <c r="D83" s="162">
        <f t="shared" si="11"/>
        <v>0</v>
      </c>
      <c r="E83" s="163">
        <v>0</v>
      </c>
      <c r="F83" s="163">
        <v>0</v>
      </c>
      <c r="G83" s="163">
        <v>0</v>
      </c>
      <c r="H83" s="31">
        <v>0</v>
      </c>
      <c r="I83" s="163">
        <v>0</v>
      </c>
      <c r="J83" s="180"/>
      <c r="K83" s="70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9"/>
    </row>
    <row r="84" spans="1:25" ht="15.75" hidden="1" thickBot="1">
      <c r="A84" s="211"/>
      <c r="B84" s="212"/>
      <c r="C84" s="169">
        <v>2024</v>
      </c>
      <c r="D84" s="162">
        <f t="shared" si="11"/>
        <v>0</v>
      </c>
      <c r="E84" s="163">
        <v>0</v>
      </c>
      <c r="F84" s="163">
        <v>0</v>
      </c>
      <c r="G84" s="163">
        <v>0</v>
      </c>
      <c r="H84" s="31">
        <v>0</v>
      </c>
      <c r="I84" s="163">
        <v>0</v>
      </c>
      <c r="J84" s="181"/>
      <c r="K84" s="70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9"/>
    </row>
    <row r="85" spans="1:25" ht="37.5" customHeight="1" thickBot="1">
      <c r="A85" s="175" t="s">
        <v>77</v>
      </c>
      <c r="B85" s="176" t="s">
        <v>90</v>
      </c>
      <c r="C85" s="177">
        <v>2023</v>
      </c>
      <c r="D85" s="162">
        <f t="shared" si="11"/>
        <v>840.91</v>
      </c>
      <c r="E85" s="178">
        <v>0</v>
      </c>
      <c r="F85" s="178">
        <v>740</v>
      </c>
      <c r="G85" s="178">
        <v>0</v>
      </c>
      <c r="H85" s="48">
        <v>100.91</v>
      </c>
      <c r="I85" s="178">
        <v>0</v>
      </c>
      <c r="J85" s="213" t="s">
        <v>51</v>
      </c>
      <c r="K85" s="50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/>
    </row>
    <row r="86" spans="1:25" ht="15.75" hidden="1" thickBot="1">
      <c r="A86" s="59">
        <v>4</v>
      </c>
      <c r="B86" s="62" t="s">
        <v>27</v>
      </c>
      <c r="C86" s="13">
        <v>2022</v>
      </c>
      <c r="D86" s="14">
        <f t="shared" si="11"/>
        <v>95.2</v>
      </c>
      <c r="E86" s="14">
        <v>0</v>
      </c>
      <c r="F86" s="14">
        <v>0</v>
      </c>
      <c r="G86" s="14">
        <v>0</v>
      </c>
      <c r="H86" s="14">
        <v>95.2</v>
      </c>
      <c r="I86" s="14">
        <v>0</v>
      </c>
      <c r="J86" s="56" t="s">
        <v>51</v>
      </c>
    </row>
    <row r="87" spans="1:25" ht="15.75" hidden="1" thickBot="1">
      <c r="A87" s="60"/>
      <c r="B87" s="63"/>
      <c r="C87" s="25">
        <v>2023</v>
      </c>
      <c r="D87" s="14">
        <f t="shared" si="11"/>
        <v>94.9</v>
      </c>
      <c r="E87" s="14">
        <v>0</v>
      </c>
      <c r="F87" s="14">
        <v>0</v>
      </c>
      <c r="G87" s="14">
        <v>0</v>
      </c>
      <c r="H87" s="23">
        <v>94.9</v>
      </c>
      <c r="I87" s="14">
        <v>0</v>
      </c>
      <c r="J87" s="57"/>
    </row>
    <row r="88" spans="1:25" ht="21" hidden="1" customHeight="1" thickBot="1">
      <c r="A88" s="60"/>
      <c r="B88" s="63"/>
      <c r="C88" s="25">
        <v>2024</v>
      </c>
      <c r="D88" s="14">
        <f t="shared" si="11"/>
        <v>94.5</v>
      </c>
      <c r="E88" s="14">
        <v>0</v>
      </c>
      <c r="F88" s="14">
        <v>0</v>
      </c>
      <c r="G88" s="14">
        <v>0</v>
      </c>
      <c r="H88" s="23">
        <v>94.5</v>
      </c>
      <c r="I88" s="14">
        <v>0</v>
      </c>
      <c r="J88" s="57"/>
    </row>
    <row r="89" spans="1:25" ht="21" hidden="1" customHeight="1" thickBot="1">
      <c r="A89" s="61"/>
      <c r="B89" s="64"/>
      <c r="C89" s="25">
        <v>2025</v>
      </c>
      <c r="D89" s="14">
        <f t="shared" si="11"/>
        <v>94.5</v>
      </c>
      <c r="E89" s="14">
        <v>0</v>
      </c>
      <c r="F89" s="14">
        <v>0</v>
      </c>
      <c r="G89" s="14">
        <v>0</v>
      </c>
      <c r="H89" s="23">
        <v>94.5</v>
      </c>
      <c r="I89" s="14">
        <v>0</v>
      </c>
      <c r="J89" s="58"/>
    </row>
    <row r="90" spans="1:25" ht="15.75" hidden="1" thickBot="1">
      <c r="A90" s="59">
        <v>5</v>
      </c>
      <c r="B90" s="62" t="s">
        <v>28</v>
      </c>
      <c r="C90" s="13">
        <v>2022</v>
      </c>
      <c r="D90" s="14">
        <f t="shared" si="11"/>
        <v>53.3</v>
      </c>
      <c r="E90" s="14">
        <v>0</v>
      </c>
      <c r="F90" s="14">
        <v>0</v>
      </c>
      <c r="G90" s="14">
        <v>0</v>
      </c>
      <c r="H90" s="14">
        <v>53.3</v>
      </c>
      <c r="I90" s="14">
        <v>0</v>
      </c>
      <c r="J90" s="68" t="s">
        <v>51</v>
      </c>
    </row>
    <row r="91" spans="1:25" ht="15.75" hidden="1" thickBot="1">
      <c r="A91" s="60"/>
      <c r="B91" s="63"/>
      <c r="C91" s="25">
        <v>2023</v>
      </c>
      <c r="D91" s="14">
        <f t="shared" si="11"/>
        <v>53.1</v>
      </c>
      <c r="E91" s="14">
        <v>0</v>
      </c>
      <c r="F91" s="14">
        <v>0</v>
      </c>
      <c r="G91" s="14">
        <v>0</v>
      </c>
      <c r="H91" s="23">
        <v>53.1</v>
      </c>
      <c r="I91" s="14">
        <v>0</v>
      </c>
      <c r="J91" s="69"/>
    </row>
    <row r="92" spans="1:25" ht="18.75" hidden="1" customHeight="1" thickBot="1">
      <c r="A92" s="60"/>
      <c r="B92" s="63"/>
      <c r="C92" s="25">
        <v>2024</v>
      </c>
      <c r="D92" s="14">
        <f t="shared" si="11"/>
        <v>52.9</v>
      </c>
      <c r="E92" s="14">
        <v>0</v>
      </c>
      <c r="F92" s="14">
        <v>0</v>
      </c>
      <c r="G92" s="14">
        <v>0</v>
      </c>
      <c r="H92" s="23">
        <v>52.9</v>
      </c>
      <c r="I92" s="14">
        <v>0</v>
      </c>
      <c r="J92" s="69"/>
    </row>
    <row r="93" spans="1:25" ht="18.75" hidden="1" customHeight="1" thickBot="1">
      <c r="A93" s="61"/>
      <c r="B93" s="64"/>
      <c r="C93" s="25">
        <v>2025</v>
      </c>
      <c r="D93" s="14">
        <f t="shared" si="11"/>
        <v>52.9</v>
      </c>
      <c r="E93" s="14">
        <v>0</v>
      </c>
      <c r="F93" s="14">
        <v>0</v>
      </c>
      <c r="G93" s="14">
        <v>0</v>
      </c>
      <c r="H93" s="23">
        <v>52.9</v>
      </c>
      <c r="I93" s="14">
        <v>0</v>
      </c>
      <c r="J93" s="36"/>
    </row>
    <row r="94" spans="1:25" ht="15.75" hidden="1" thickBot="1">
      <c r="A94" s="59">
        <v>6</v>
      </c>
      <c r="B94" s="62" t="s">
        <v>52</v>
      </c>
      <c r="C94" s="13">
        <v>2022</v>
      </c>
      <c r="D94" s="14">
        <f t="shared" ref="D94:D97" si="12">E94+F94+G94+H94+I94</f>
        <v>105.01579</v>
      </c>
      <c r="E94" s="14">
        <v>0</v>
      </c>
      <c r="F94" s="14">
        <v>99.765000000000001</v>
      </c>
      <c r="G94" s="14">
        <v>0</v>
      </c>
      <c r="H94" s="14">
        <v>5.2507900000000003</v>
      </c>
      <c r="I94" s="14">
        <v>0</v>
      </c>
      <c r="J94" s="56" t="s">
        <v>51</v>
      </c>
      <c r="K94" s="28"/>
    </row>
    <row r="95" spans="1:25" ht="15.75" hidden="1" thickBot="1">
      <c r="A95" s="60"/>
      <c r="B95" s="63"/>
      <c r="C95" s="25">
        <v>2023</v>
      </c>
      <c r="D95" s="14">
        <f t="shared" si="12"/>
        <v>5.2</v>
      </c>
      <c r="E95" s="14">
        <v>0</v>
      </c>
      <c r="F95" s="14">
        <v>0</v>
      </c>
      <c r="G95" s="14">
        <v>0</v>
      </c>
      <c r="H95" s="23">
        <v>5.2</v>
      </c>
      <c r="I95" s="14">
        <v>0</v>
      </c>
      <c r="J95" s="57"/>
    </row>
    <row r="96" spans="1:25" ht="20.25" hidden="1" customHeight="1" thickBot="1">
      <c r="A96" s="60"/>
      <c r="B96" s="63"/>
      <c r="C96" s="25">
        <v>2024</v>
      </c>
      <c r="D96" s="14">
        <f t="shared" si="12"/>
        <v>5.2</v>
      </c>
      <c r="E96" s="14">
        <v>0</v>
      </c>
      <c r="F96" s="14">
        <v>0</v>
      </c>
      <c r="G96" s="14">
        <v>0</v>
      </c>
      <c r="H96" s="23">
        <v>5.2</v>
      </c>
      <c r="I96" s="14">
        <v>0</v>
      </c>
      <c r="J96" s="57"/>
    </row>
    <row r="97" spans="1:24" ht="20.25" hidden="1" customHeight="1" thickBot="1">
      <c r="A97" s="61"/>
      <c r="B97" s="64"/>
      <c r="C97" s="44">
        <v>2025</v>
      </c>
      <c r="D97" s="14">
        <f t="shared" si="12"/>
        <v>5.2</v>
      </c>
      <c r="E97" s="14">
        <v>0</v>
      </c>
      <c r="F97" s="14">
        <v>0</v>
      </c>
      <c r="G97" s="14">
        <v>0</v>
      </c>
      <c r="H97" s="45">
        <v>5.2</v>
      </c>
      <c r="I97" s="14">
        <v>0</v>
      </c>
      <c r="J97" s="58"/>
    </row>
    <row r="98" spans="1:24" ht="15.75" hidden="1" thickBot="1">
      <c r="A98" s="73" t="s">
        <v>73</v>
      </c>
      <c r="B98" s="62" t="s">
        <v>74</v>
      </c>
      <c r="C98" s="13">
        <v>2022</v>
      </c>
      <c r="D98" s="14">
        <f t="shared" si="11"/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56" t="s">
        <v>51</v>
      </c>
      <c r="K98" s="28"/>
    </row>
    <row r="99" spans="1:24" ht="15.75" hidden="1" thickBot="1">
      <c r="A99" s="74"/>
      <c r="B99" s="63"/>
      <c r="C99" s="25">
        <v>2023</v>
      </c>
      <c r="D99" s="14">
        <f t="shared" si="11"/>
        <v>5.2</v>
      </c>
      <c r="E99" s="14">
        <v>0</v>
      </c>
      <c r="F99" s="14">
        <v>0</v>
      </c>
      <c r="G99" s="14">
        <v>0</v>
      </c>
      <c r="H99" s="23">
        <v>5.2</v>
      </c>
      <c r="I99" s="14">
        <v>0</v>
      </c>
      <c r="J99" s="57"/>
    </row>
    <row r="100" spans="1:24" ht="20.25" hidden="1" customHeight="1" thickBot="1">
      <c r="A100" s="74"/>
      <c r="B100" s="63"/>
      <c r="C100" s="25">
        <v>2024</v>
      </c>
      <c r="D100" s="14">
        <f t="shared" si="11"/>
        <v>5.2</v>
      </c>
      <c r="E100" s="14">
        <v>0</v>
      </c>
      <c r="F100" s="14">
        <v>0</v>
      </c>
      <c r="G100" s="14">
        <v>0</v>
      </c>
      <c r="H100" s="23">
        <v>5.2</v>
      </c>
      <c r="I100" s="14">
        <v>0</v>
      </c>
      <c r="J100" s="57"/>
    </row>
    <row r="101" spans="1:24" ht="20.25" hidden="1" customHeight="1" thickBot="1">
      <c r="A101" s="61"/>
      <c r="B101" s="64"/>
      <c r="C101" s="25">
        <v>2025</v>
      </c>
      <c r="D101" s="14">
        <f t="shared" si="11"/>
        <v>5.2</v>
      </c>
      <c r="E101" s="14">
        <v>0</v>
      </c>
      <c r="F101" s="14">
        <v>0</v>
      </c>
      <c r="G101" s="14">
        <v>0</v>
      </c>
      <c r="H101" s="23">
        <v>5.2</v>
      </c>
      <c r="I101" s="14">
        <v>0</v>
      </c>
      <c r="J101" s="58"/>
    </row>
    <row r="102" spans="1:24" ht="13.5" thickBot="1">
      <c r="A102" s="75" t="s">
        <v>59</v>
      </c>
      <c r="B102" s="76"/>
      <c r="C102" s="16">
        <v>2022</v>
      </c>
      <c r="D102" s="17">
        <f t="shared" ref="D102:I102" si="13">D70+D74+D78+D86+D90+D98</f>
        <v>5383.2326700000003</v>
      </c>
      <c r="E102" s="17">
        <f t="shared" si="13"/>
        <v>0</v>
      </c>
      <c r="F102" s="17">
        <f t="shared" si="13"/>
        <v>501.84341000000001</v>
      </c>
      <c r="G102" s="17">
        <f t="shared" si="13"/>
        <v>0</v>
      </c>
      <c r="H102" s="17">
        <f t="shared" si="13"/>
        <v>4881.3892599999999</v>
      </c>
      <c r="I102" s="17">
        <f t="shared" si="13"/>
        <v>0</v>
      </c>
      <c r="J102" s="92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3.5" thickBot="1">
      <c r="A103" s="77"/>
      <c r="B103" s="78"/>
      <c r="C103" s="12">
        <v>2023</v>
      </c>
      <c r="D103" s="17">
        <f>D71+D75+D79+D87+D91+D99</f>
        <v>2688.5999999999995</v>
      </c>
      <c r="E103" s="17">
        <f>E71+E75+E79+E87+E91+E99</f>
        <v>0</v>
      </c>
      <c r="F103" s="17">
        <f>F79</f>
        <v>0</v>
      </c>
      <c r="G103" s="17">
        <f>G71+G75+G79+G87+G91+G99</f>
        <v>0</v>
      </c>
      <c r="H103" s="17">
        <f>H71+H75+H79+H87+H91+H95+H99</f>
        <v>2693.7999999999993</v>
      </c>
      <c r="I103" s="17">
        <f>I71+I75+I79+I87+I91+I99</f>
        <v>0</v>
      </c>
      <c r="J103" s="9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3.5" thickBot="1">
      <c r="A104" s="77"/>
      <c r="B104" s="78"/>
      <c r="C104" s="12">
        <v>2024</v>
      </c>
      <c r="D104" s="17">
        <f>D72+D76+D80+D88+D92+D100</f>
        <v>2825</v>
      </c>
      <c r="E104" s="17">
        <f>E72+E76+E80+E88+E92+E100</f>
        <v>0</v>
      </c>
      <c r="F104" s="17">
        <f>F72+F76+F80+F88+F92+F100</f>
        <v>0</v>
      </c>
      <c r="G104" s="17">
        <f>G72+G76+G80+G88+G92+G100</f>
        <v>0</v>
      </c>
      <c r="H104" s="17">
        <f>H72+H76+H80+H88+H92+H100</f>
        <v>2825</v>
      </c>
      <c r="I104" s="17">
        <f>I72+I76+I80+I88+I92+I100</f>
        <v>0</v>
      </c>
      <c r="J104" s="9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2.75">
      <c r="A105" s="145"/>
      <c r="B105" s="146"/>
      <c r="C105" s="12">
        <v>2025</v>
      </c>
      <c r="D105" s="17">
        <f>H105</f>
        <v>2825</v>
      </c>
      <c r="E105" s="17">
        <v>0</v>
      </c>
      <c r="F105" s="17">
        <v>0</v>
      </c>
      <c r="G105" s="17">
        <v>0</v>
      </c>
      <c r="H105" s="17">
        <f>H73+H77+H81+H89+H93+H97</f>
        <v>2825</v>
      </c>
      <c r="I105" s="17">
        <v>0</v>
      </c>
      <c r="J105" s="14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s="41" customFormat="1" ht="13.5" thickBot="1">
      <c r="A106" s="148" t="s">
        <v>29</v>
      </c>
      <c r="B106" s="149"/>
      <c r="C106" s="149"/>
      <c r="D106" s="149"/>
      <c r="E106" s="149"/>
      <c r="F106" s="149"/>
      <c r="G106" s="149"/>
      <c r="H106" s="149"/>
      <c r="I106" s="149"/>
      <c r="J106" s="150"/>
    </row>
    <row r="107" spans="1:24" ht="20.25" customHeight="1" thickBot="1">
      <c r="A107" s="59">
        <v>1</v>
      </c>
      <c r="B107" s="62" t="s">
        <v>30</v>
      </c>
      <c r="C107" s="13">
        <v>2022</v>
      </c>
      <c r="D107" s="14">
        <f>E107+F107+G107+H107+I107</f>
        <v>1072</v>
      </c>
      <c r="E107" s="14">
        <v>0</v>
      </c>
      <c r="F107" s="14">
        <v>0</v>
      </c>
      <c r="G107" s="14">
        <v>0</v>
      </c>
      <c r="H107" s="14">
        <v>1072</v>
      </c>
      <c r="I107" s="14">
        <v>0</v>
      </c>
      <c r="J107" s="56" t="s">
        <v>51</v>
      </c>
    </row>
    <row r="108" spans="1:24" ht="21" customHeight="1" thickBot="1">
      <c r="A108" s="60"/>
      <c r="B108" s="63"/>
      <c r="C108" s="25">
        <v>2023</v>
      </c>
      <c r="D108" s="14">
        <f t="shared" ref="D108:D133" si="14">E108+F108+G108+H108+I108</f>
        <v>1072</v>
      </c>
      <c r="E108" s="14">
        <v>0</v>
      </c>
      <c r="F108" s="14">
        <v>0</v>
      </c>
      <c r="G108" s="14">
        <v>0</v>
      </c>
      <c r="H108" s="23">
        <v>1072</v>
      </c>
      <c r="I108" s="14">
        <v>0</v>
      </c>
      <c r="J108" s="57"/>
    </row>
    <row r="109" spans="1:24" ht="20.25" customHeight="1" thickBot="1">
      <c r="A109" s="60"/>
      <c r="B109" s="63"/>
      <c r="C109" s="25">
        <v>2024</v>
      </c>
      <c r="D109" s="14">
        <f t="shared" si="14"/>
        <v>1072</v>
      </c>
      <c r="E109" s="14">
        <v>0</v>
      </c>
      <c r="F109" s="14">
        <v>0</v>
      </c>
      <c r="G109" s="14">
        <v>0</v>
      </c>
      <c r="H109" s="23">
        <v>1072</v>
      </c>
      <c r="I109" s="14">
        <v>0</v>
      </c>
      <c r="J109" s="57"/>
    </row>
    <row r="110" spans="1:24" ht="20.25" customHeight="1" thickBot="1">
      <c r="A110" s="61"/>
      <c r="B110" s="64"/>
      <c r="C110" s="25">
        <v>2025</v>
      </c>
      <c r="D110" s="14">
        <f>D108</f>
        <v>1072</v>
      </c>
      <c r="E110" s="14">
        <v>0</v>
      </c>
      <c r="F110" s="14">
        <v>0</v>
      </c>
      <c r="G110" s="14">
        <v>0</v>
      </c>
      <c r="H110" s="23">
        <f>H109</f>
        <v>1072</v>
      </c>
      <c r="I110" s="14">
        <v>0</v>
      </c>
      <c r="J110" s="58"/>
    </row>
    <row r="111" spans="1:24" ht="15.75" thickBot="1">
      <c r="A111" s="59">
        <v>2</v>
      </c>
      <c r="B111" s="62" t="s">
        <v>31</v>
      </c>
      <c r="C111" s="13">
        <v>2022</v>
      </c>
      <c r="D111" s="14">
        <f t="shared" si="14"/>
        <v>300.46382</v>
      </c>
      <c r="E111" s="14">
        <v>0</v>
      </c>
      <c r="F111" s="14">
        <v>141.38200000000001</v>
      </c>
      <c r="G111" s="14">
        <v>0</v>
      </c>
      <c r="H111" s="14">
        <f>139.80246+19.27936</f>
        <v>159.08181999999999</v>
      </c>
      <c r="I111" s="14">
        <v>0</v>
      </c>
      <c r="J111" s="68" t="s">
        <v>51</v>
      </c>
    </row>
    <row r="112" spans="1:24" ht="15.75" thickBot="1">
      <c r="A112" s="60"/>
      <c r="B112" s="63"/>
      <c r="C112" s="25">
        <v>2023</v>
      </c>
      <c r="D112" s="14">
        <f t="shared" si="14"/>
        <v>139.4</v>
      </c>
      <c r="E112" s="14">
        <v>0</v>
      </c>
      <c r="F112" s="23">
        <v>0</v>
      </c>
      <c r="G112" s="14">
        <v>0</v>
      </c>
      <c r="H112" s="23">
        <v>139.4</v>
      </c>
      <c r="I112" s="14">
        <v>0</v>
      </c>
      <c r="J112" s="69"/>
    </row>
    <row r="113" spans="1:11" ht="18.75" customHeight="1" thickBot="1">
      <c r="A113" s="60"/>
      <c r="B113" s="63"/>
      <c r="C113" s="25">
        <v>2024</v>
      </c>
      <c r="D113" s="14">
        <f t="shared" si="14"/>
        <v>137</v>
      </c>
      <c r="E113" s="14">
        <v>0</v>
      </c>
      <c r="F113" s="23">
        <v>0</v>
      </c>
      <c r="G113" s="14">
        <v>0</v>
      </c>
      <c r="H113" s="23">
        <v>137</v>
      </c>
      <c r="I113" s="14">
        <v>0</v>
      </c>
      <c r="J113" s="69"/>
    </row>
    <row r="114" spans="1:11" ht="18.75" customHeight="1" thickBot="1">
      <c r="A114" s="61"/>
      <c r="B114" s="64"/>
      <c r="C114" s="25">
        <v>2025</v>
      </c>
      <c r="D114" s="14">
        <f>H114</f>
        <v>137</v>
      </c>
      <c r="E114" s="14">
        <v>0</v>
      </c>
      <c r="F114" s="23">
        <v>0</v>
      </c>
      <c r="G114" s="14">
        <v>0</v>
      </c>
      <c r="H114" s="23">
        <v>137</v>
      </c>
      <c r="I114" s="14">
        <v>0</v>
      </c>
      <c r="J114" s="36"/>
    </row>
    <row r="115" spans="1:11" ht="15.75" thickBot="1">
      <c r="A115" s="59">
        <v>3</v>
      </c>
      <c r="B115" s="112" t="s">
        <v>79</v>
      </c>
      <c r="C115" s="13">
        <v>2022</v>
      </c>
      <c r="D115" s="14">
        <f t="shared" ref="D115:D123" si="15">E115+F115+G115+H115+I115</f>
        <v>13110.35137</v>
      </c>
      <c r="E115" s="14">
        <v>0</v>
      </c>
      <c r="F115" s="14">
        <v>2417.8649999999998</v>
      </c>
      <c r="G115" s="14">
        <v>2895.0585700000001</v>
      </c>
      <c r="H115" s="14">
        <v>7797.4278000000004</v>
      </c>
      <c r="I115" s="15">
        <v>0</v>
      </c>
      <c r="J115" s="68" t="s">
        <v>51</v>
      </c>
      <c r="K115" s="28"/>
    </row>
    <row r="116" spans="1:11" ht="15.75" thickBot="1">
      <c r="A116" s="60"/>
      <c r="B116" s="113"/>
      <c r="C116" s="25">
        <v>2023</v>
      </c>
      <c r="D116" s="14">
        <f t="shared" si="15"/>
        <v>10358.5</v>
      </c>
      <c r="E116" s="14">
        <v>0</v>
      </c>
      <c r="F116" s="23">
        <v>0</v>
      </c>
      <c r="G116" s="23">
        <v>1568.1</v>
      </c>
      <c r="H116" s="23">
        <v>8790.4</v>
      </c>
      <c r="I116" s="24">
        <v>0</v>
      </c>
      <c r="J116" s="69"/>
      <c r="K116" s="33"/>
    </row>
    <row r="117" spans="1:11" ht="18.75" customHeight="1" thickBot="1">
      <c r="A117" s="60"/>
      <c r="B117" s="113"/>
      <c r="C117" s="25">
        <v>2024</v>
      </c>
      <c r="D117" s="14">
        <f t="shared" si="15"/>
        <v>10366.700000000001</v>
      </c>
      <c r="E117" s="14">
        <v>0</v>
      </c>
      <c r="F117" s="23">
        <v>0</v>
      </c>
      <c r="G117" s="23">
        <v>1568.1</v>
      </c>
      <c r="H117" s="23">
        <v>8798.6</v>
      </c>
      <c r="I117" s="24">
        <v>0</v>
      </c>
      <c r="J117" s="69"/>
    </row>
    <row r="118" spans="1:11" ht="18.75" customHeight="1" thickBot="1">
      <c r="A118" s="61"/>
      <c r="B118" s="64"/>
      <c r="C118" s="25">
        <v>2025</v>
      </c>
      <c r="D118" s="14">
        <f t="shared" si="15"/>
        <v>10366.700000000001</v>
      </c>
      <c r="E118" s="14">
        <v>0</v>
      </c>
      <c r="F118" s="23">
        <v>0</v>
      </c>
      <c r="G118" s="23">
        <v>1568.1</v>
      </c>
      <c r="H118" s="23">
        <v>8798.6</v>
      </c>
      <c r="I118" s="24">
        <v>0</v>
      </c>
      <c r="J118" s="36"/>
    </row>
    <row r="119" spans="1:11" ht="18.75" customHeight="1" thickBot="1">
      <c r="A119" s="73" t="s">
        <v>75</v>
      </c>
      <c r="B119" s="62" t="s">
        <v>76</v>
      </c>
      <c r="C119" s="13">
        <v>2022</v>
      </c>
      <c r="D119" s="14">
        <f t="shared" si="15"/>
        <v>3136.2</v>
      </c>
      <c r="E119" s="14">
        <v>0</v>
      </c>
      <c r="F119" s="14">
        <v>1568.1</v>
      </c>
      <c r="G119" s="14">
        <v>1568.1</v>
      </c>
      <c r="H119" s="14">
        <v>0</v>
      </c>
      <c r="I119" s="15">
        <v>0</v>
      </c>
      <c r="J119" s="68" t="s">
        <v>51</v>
      </c>
      <c r="K119" s="28"/>
    </row>
    <row r="120" spans="1:11" ht="23.25" customHeight="1" thickBot="1">
      <c r="A120" s="74"/>
      <c r="B120" s="63"/>
      <c r="C120" s="25">
        <v>2023</v>
      </c>
      <c r="D120" s="14">
        <f t="shared" si="15"/>
        <v>1568.1</v>
      </c>
      <c r="E120" s="14">
        <v>0</v>
      </c>
      <c r="F120" s="23">
        <v>0</v>
      </c>
      <c r="G120" s="23">
        <v>1568.1</v>
      </c>
      <c r="H120" s="23">
        <v>0</v>
      </c>
      <c r="I120" s="24">
        <v>0</v>
      </c>
      <c r="J120" s="69"/>
    </row>
    <row r="121" spans="1:11" ht="30" customHeight="1" thickBot="1">
      <c r="A121" s="74"/>
      <c r="B121" s="63"/>
      <c r="C121" s="25">
        <v>2024</v>
      </c>
      <c r="D121" s="14">
        <f t="shared" si="15"/>
        <v>1568.1</v>
      </c>
      <c r="E121" s="14">
        <v>0</v>
      </c>
      <c r="F121" s="23">
        <v>0</v>
      </c>
      <c r="G121" s="23">
        <v>1568.1</v>
      </c>
      <c r="H121" s="23">
        <v>0</v>
      </c>
      <c r="I121" s="24">
        <v>0</v>
      </c>
      <c r="J121" s="69"/>
    </row>
    <row r="122" spans="1:11" ht="21" customHeight="1" thickBot="1">
      <c r="A122" s="61"/>
      <c r="B122" s="64"/>
      <c r="C122" s="25">
        <v>2025</v>
      </c>
      <c r="D122" s="14">
        <f>G122</f>
        <v>1568.1</v>
      </c>
      <c r="E122" s="14">
        <v>0</v>
      </c>
      <c r="F122" s="23">
        <v>0</v>
      </c>
      <c r="G122" s="23">
        <f>G116</f>
        <v>1568.1</v>
      </c>
      <c r="H122" s="23">
        <v>0</v>
      </c>
      <c r="I122" s="24">
        <v>0</v>
      </c>
      <c r="J122" s="36"/>
    </row>
    <row r="123" spans="1:11" ht="46.5" customHeight="1" thickBot="1">
      <c r="A123" s="53" t="s">
        <v>77</v>
      </c>
      <c r="B123" s="49" t="s">
        <v>83</v>
      </c>
      <c r="C123" s="13">
        <v>2022</v>
      </c>
      <c r="D123" s="14">
        <f t="shared" si="15"/>
        <v>48.781999999999996</v>
      </c>
      <c r="E123" s="14">
        <v>0</v>
      </c>
      <c r="F123" s="14">
        <v>46.3429</v>
      </c>
      <c r="G123" s="14">
        <v>0</v>
      </c>
      <c r="H123" s="14">
        <v>2.4390999999999998</v>
      </c>
      <c r="I123" s="15">
        <v>0</v>
      </c>
      <c r="J123" s="35" t="s">
        <v>51</v>
      </c>
      <c r="K123" s="28"/>
    </row>
    <row r="124" spans="1:11" ht="40.5" customHeight="1" thickBot="1">
      <c r="A124" s="53" t="s">
        <v>82</v>
      </c>
      <c r="B124" s="49" t="s">
        <v>84</v>
      </c>
      <c r="C124" s="13">
        <v>2022</v>
      </c>
      <c r="D124" s="14">
        <f t="shared" si="14"/>
        <v>523.60748000000001</v>
      </c>
      <c r="E124" s="14">
        <v>0</v>
      </c>
      <c r="F124" s="14">
        <v>497.4271</v>
      </c>
      <c r="G124" s="14">
        <v>0</v>
      </c>
      <c r="H124" s="14">
        <v>26.18038</v>
      </c>
      <c r="I124" s="15">
        <v>0</v>
      </c>
      <c r="J124" s="37" t="s">
        <v>51</v>
      </c>
      <c r="K124" s="28"/>
    </row>
    <row r="125" spans="1:11" ht="30" customHeight="1" thickBot="1">
      <c r="A125" s="53" t="s">
        <v>86</v>
      </c>
      <c r="B125" s="49" t="s">
        <v>87</v>
      </c>
      <c r="C125" s="13">
        <v>2023</v>
      </c>
      <c r="D125" s="14">
        <f t="shared" si="14"/>
        <v>10.52632</v>
      </c>
      <c r="E125" s="14">
        <v>0</v>
      </c>
      <c r="F125" s="14">
        <v>0</v>
      </c>
      <c r="G125" s="14">
        <v>0</v>
      </c>
      <c r="H125" s="14">
        <v>10.52632</v>
      </c>
      <c r="I125" s="51">
        <v>0</v>
      </c>
      <c r="J125" s="35"/>
      <c r="K125" s="28"/>
    </row>
    <row r="126" spans="1:11" ht="15.75" thickBot="1">
      <c r="A126" s="59">
        <v>4</v>
      </c>
      <c r="B126" s="62" t="s">
        <v>32</v>
      </c>
      <c r="C126" s="13">
        <v>2022</v>
      </c>
      <c r="D126" s="14">
        <f t="shared" si="14"/>
        <v>308.8</v>
      </c>
      <c r="E126" s="14">
        <v>0</v>
      </c>
      <c r="F126" s="14">
        <v>0</v>
      </c>
      <c r="G126" s="14">
        <v>0</v>
      </c>
      <c r="H126" s="14">
        <v>308.8</v>
      </c>
      <c r="I126" s="14">
        <v>0</v>
      </c>
      <c r="J126" s="56" t="s">
        <v>51</v>
      </c>
    </row>
    <row r="127" spans="1:11" ht="15.75" thickBot="1">
      <c r="A127" s="60"/>
      <c r="B127" s="63"/>
      <c r="C127" s="25">
        <v>2023</v>
      </c>
      <c r="D127" s="14">
        <f t="shared" si="14"/>
        <v>307.89999999999998</v>
      </c>
      <c r="E127" s="14">
        <v>0</v>
      </c>
      <c r="F127" s="14">
        <v>0</v>
      </c>
      <c r="G127" s="14">
        <v>0</v>
      </c>
      <c r="H127" s="23">
        <v>307.89999999999998</v>
      </c>
      <c r="I127" s="14">
        <v>0</v>
      </c>
      <c r="J127" s="57"/>
    </row>
    <row r="128" spans="1:11" ht="18.75" customHeight="1" thickBot="1">
      <c r="A128" s="60"/>
      <c r="B128" s="63"/>
      <c r="C128" s="25">
        <v>2024</v>
      </c>
      <c r="D128" s="14">
        <f t="shared" si="14"/>
        <v>306.5</v>
      </c>
      <c r="E128" s="14">
        <v>0</v>
      </c>
      <c r="F128" s="14">
        <v>0</v>
      </c>
      <c r="G128" s="14">
        <v>0</v>
      </c>
      <c r="H128" s="23">
        <v>306.5</v>
      </c>
      <c r="I128" s="14">
        <v>0</v>
      </c>
      <c r="J128" s="57"/>
    </row>
    <row r="129" spans="1:24" ht="18.75" customHeight="1" thickBot="1">
      <c r="A129" s="61"/>
      <c r="B129" s="64"/>
      <c r="C129" s="25">
        <v>2025</v>
      </c>
      <c r="D129" s="14">
        <f>H129</f>
        <v>306.5</v>
      </c>
      <c r="E129" s="14">
        <v>0</v>
      </c>
      <c r="F129" s="14">
        <v>0</v>
      </c>
      <c r="G129" s="14">
        <v>0</v>
      </c>
      <c r="H129" s="23">
        <f>H128</f>
        <v>306.5</v>
      </c>
      <c r="I129" s="14">
        <v>0</v>
      </c>
      <c r="J129" s="58"/>
    </row>
    <row r="130" spans="1:24" ht="15.75" thickBot="1">
      <c r="A130" s="59">
        <v>5</v>
      </c>
      <c r="B130" s="62" t="s">
        <v>33</v>
      </c>
      <c r="C130" s="13">
        <v>2022</v>
      </c>
      <c r="D130" s="14">
        <f t="shared" si="14"/>
        <v>2.2000000000000002</v>
      </c>
      <c r="E130" s="14">
        <v>0</v>
      </c>
      <c r="F130" s="14">
        <v>0</v>
      </c>
      <c r="G130" s="14">
        <v>0</v>
      </c>
      <c r="H130" s="14">
        <v>2.2000000000000002</v>
      </c>
      <c r="I130" s="14">
        <v>0</v>
      </c>
      <c r="J130" s="56" t="s">
        <v>51</v>
      </c>
    </row>
    <row r="131" spans="1:24" ht="15.75" thickBot="1">
      <c r="A131" s="60"/>
      <c r="B131" s="63"/>
      <c r="C131" s="25">
        <v>2023</v>
      </c>
      <c r="D131" s="14">
        <f t="shared" si="14"/>
        <v>2.2000000000000002</v>
      </c>
      <c r="E131" s="14">
        <v>0</v>
      </c>
      <c r="F131" s="14">
        <v>0</v>
      </c>
      <c r="G131" s="14">
        <v>0</v>
      </c>
      <c r="H131" s="23">
        <v>2.2000000000000002</v>
      </c>
      <c r="I131" s="14">
        <v>0</v>
      </c>
      <c r="J131" s="57"/>
    </row>
    <row r="132" spans="1:24" ht="17.25" customHeight="1" thickBot="1">
      <c r="A132" s="60"/>
      <c r="B132" s="63"/>
      <c r="C132" s="25">
        <v>2024</v>
      </c>
      <c r="D132" s="14">
        <f t="shared" si="14"/>
        <v>2.2000000000000002</v>
      </c>
      <c r="E132" s="14">
        <v>0</v>
      </c>
      <c r="F132" s="14">
        <v>0</v>
      </c>
      <c r="G132" s="14">
        <v>0</v>
      </c>
      <c r="H132" s="23">
        <v>2.2000000000000002</v>
      </c>
      <c r="I132" s="14">
        <v>0</v>
      </c>
      <c r="J132" s="57"/>
    </row>
    <row r="133" spans="1:24" ht="17.25" customHeight="1" thickBot="1">
      <c r="A133" s="61"/>
      <c r="B133" s="64"/>
      <c r="C133" s="25">
        <v>2025</v>
      </c>
      <c r="D133" s="14">
        <f t="shared" si="14"/>
        <v>2.2000000000000002</v>
      </c>
      <c r="E133" s="14">
        <v>0</v>
      </c>
      <c r="F133" s="14">
        <v>0</v>
      </c>
      <c r="G133" s="14">
        <v>0</v>
      </c>
      <c r="H133" s="23">
        <v>2.2000000000000002</v>
      </c>
      <c r="I133" s="14">
        <v>0</v>
      </c>
      <c r="J133" s="58"/>
    </row>
    <row r="134" spans="1:24" ht="13.5" thickBot="1">
      <c r="A134" s="75" t="s">
        <v>60</v>
      </c>
      <c r="B134" s="76"/>
      <c r="C134" s="16">
        <v>2022</v>
      </c>
      <c r="D134" s="17">
        <f>D107+D111+D115+D126+D130</f>
        <v>14793.815190000001</v>
      </c>
      <c r="E134" s="17">
        <v>0</v>
      </c>
      <c r="F134" s="17">
        <f t="shared" ref="F134:H136" si="16">F107+F111+F115+F126+F130</f>
        <v>2559.2469999999998</v>
      </c>
      <c r="G134" s="17">
        <f t="shared" si="16"/>
        <v>2895.0585700000001</v>
      </c>
      <c r="H134" s="17">
        <f t="shared" si="16"/>
        <v>9339.5096200000007</v>
      </c>
      <c r="I134" s="17">
        <v>0</v>
      </c>
      <c r="J134" s="9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3.5" thickBot="1">
      <c r="A135" s="77"/>
      <c r="B135" s="78"/>
      <c r="C135" s="12">
        <v>2023</v>
      </c>
      <c r="D135" s="17">
        <f>D108+D112+D116+D127+D131</f>
        <v>11880</v>
      </c>
      <c r="E135" s="17">
        <v>0</v>
      </c>
      <c r="F135" s="17">
        <f t="shared" si="16"/>
        <v>0</v>
      </c>
      <c r="G135" s="17">
        <f t="shared" si="16"/>
        <v>1568.1</v>
      </c>
      <c r="H135" s="17">
        <f t="shared" si="16"/>
        <v>10311.9</v>
      </c>
      <c r="I135" s="17">
        <v>0</v>
      </c>
      <c r="J135" s="93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20.25" customHeight="1" thickBot="1">
      <c r="A136" s="77"/>
      <c r="B136" s="78"/>
      <c r="C136" s="12">
        <v>2024</v>
      </c>
      <c r="D136" s="17">
        <f>D109+D113+D117+D128+D132</f>
        <v>11884.400000000001</v>
      </c>
      <c r="E136" s="17">
        <v>0</v>
      </c>
      <c r="F136" s="17">
        <f t="shared" si="16"/>
        <v>0</v>
      </c>
      <c r="G136" s="17">
        <f t="shared" si="16"/>
        <v>1568.1</v>
      </c>
      <c r="H136" s="17">
        <f t="shared" si="16"/>
        <v>10316.300000000001</v>
      </c>
      <c r="I136" s="17">
        <v>0</v>
      </c>
      <c r="J136" s="93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20.25" customHeight="1">
      <c r="A137" s="143"/>
      <c r="B137" s="144"/>
      <c r="C137" s="12">
        <v>2025</v>
      </c>
      <c r="D137" s="17">
        <f>F137+G137+H137</f>
        <v>11884.400000000001</v>
      </c>
      <c r="E137" s="17">
        <v>0</v>
      </c>
      <c r="F137" s="17">
        <f>F136</f>
        <v>0</v>
      </c>
      <c r="G137" s="17">
        <f>G118</f>
        <v>1568.1</v>
      </c>
      <c r="H137" s="17">
        <f>H110+H114+H118+H129+H133</f>
        <v>10316.300000000001</v>
      </c>
      <c r="I137" s="17">
        <v>0</v>
      </c>
      <c r="J137" s="94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s="41" customFormat="1" ht="13.5" thickBot="1">
      <c r="A138" s="148" t="s">
        <v>34</v>
      </c>
      <c r="B138" s="149"/>
      <c r="C138" s="149"/>
      <c r="D138" s="149"/>
      <c r="E138" s="149"/>
      <c r="F138" s="149"/>
      <c r="G138" s="149"/>
      <c r="H138" s="149"/>
      <c r="I138" s="149"/>
      <c r="J138" s="150"/>
    </row>
    <row r="139" spans="1:24" ht="15.75" thickBot="1">
      <c r="A139" s="141">
        <v>1</v>
      </c>
      <c r="B139" s="62" t="s">
        <v>35</v>
      </c>
      <c r="C139" s="13">
        <v>2022</v>
      </c>
      <c r="D139" s="14">
        <f>E139+F139+G139+H139+I139</f>
        <v>123.16443</v>
      </c>
      <c r="E139" s="14">
        <v>0</v>
      </c>
      <c r="F139" s="14">
        <v>0</v>
      </c>
      <c r="G139" s="14">
        <v>0</v>
      </c>
      <c r="H139" s="14">
        <v>123.16443</v>
      </c>
      <c r="I139" s="15">
        <v>0</v>
      </c>
      <c r="J139" s="65" t="s">
        <v>51</v>
      </c>
    </row>
    <row r="140" spans="1:24" ht="15.75" thickBot="1">
      <c r="A140" s="142"/>
      <c r="B140" s="63"/>
      <c r="C140" s="25">
        <v>2023</v>
      </c>
      <c r="D140" s="14">
        <f t="shared" ref="D140:D194" si="17">E140+F140+G140+H140+I140</f>
        <v>122.8</v>
      </c>
      <c r="E140" s="23">
        <v>0</v>
      </c>
      <c r="F140" s="23">
        <v>0</v>
      </c>
      <c r="G140" s="23">
        <v>0</v>
      </c>
      <c r="H140" s="23">
        <v>122.8</v>
      </c>
      <c r="I140" s="15">
        <v>0</v>
      </c>
      <c r="J140" s="66"/>
    </row>
    <row r="141" spans="1:24" ht="17.25" customHeight="1" thickBot="1">
      <c r="A141" s="142"/>
      <c r="B141" s="63"/>
      <c r="C141" s="25">
        <v>2024</v>
      </c>
      <c r="D141" s="14">
        <f t="shared" si="17"/>
        <v>122.2</v>
      </c>
      <c r="E141" s="23">
        <v>0</v>
      </c>
      <c r="F141" s="23">
        <v>0</v>
      </c>
      <c r="G141" s="23">
        <v>0</v>
      </c>
      <c r="H141" s="23">
        <v>122.2</v>
      </c>
      <c r="I141" s="15">
        <v>0</v>
      </c>
      <c r="J141" s="66"/>
    </row>
    <row r="142" spans="1:24" ht="17.25" customHeight="1" thickBot="1">
      <c r="A142" s="43"/>
      <c r="B142" s="64"/>
      <c r="C142" s="44">
        <v>2025</v>
      </c>
      <c r="D142" s="14">
        <f>H142</f>
        <v>122.2</v>
      </c>
      <c r="E142" s="23">
        <v>0</v>
      </c>
      <c r="F142" s="23">
        <v>0</v>
      </c>
      <c r="G142" s="23">
        <v>0</v>
      </c>
      <c r="H142" s="45">
        <v>122.2</v>
      </c>
      <c r="I142" s="15">
        <v>0</v>
      </c>
      <c r="J142" s="67"/>
    </row>
    <row r="143" spans="1:24" ht="21.75" customHeight="1" thickBot="1">
      <c r="A143" s="59">
        <v>2</v>
      </c>
      <c r="B143" s="62" t="s">
        <v>36</v>
      </c>
      <c r="C143" s="13">
        <v>2022</v>
      </c>
      <c r="D143" s="14">
        <f t="shared" si="17"/>
        <v>379.5</v>
      </c>
      <c r="E143" s="23">
        <v>0</v>
      </c>
      <c r="F143" s="23">
        <v>0</v>
      </c>
      <c r="G143" s="23">
        <v>0</v>
      </c>
      <c r="H143" s="14">
        <v>379.5</v>
      </c>
      <c r="I143" s="15">
        <v>0</v>
      </c>
      <c r="J143" s="65" t="s">
        <v>51</v>
      </c>
    </row>
    <row r="144" spans="1:24" ht="21.75" customHeight="1" thickBot="1">
      <c r="A144" s="60"/>
      <c r="B144" s="63"/>
      <c r="C144" s="25">
        <v>2023</v>
      </c>
      <c r="D144" s="14">
        <f t="shared" si="17"/>
        <v>379.5</v>
      </c>
      <c r="E144" s="23">
        <v>0</v>
      </c>
      <c r="F144" s="23">
        <v>0</v>
      </c>
      <c r="G144" s="23">
        <v>0</v>
      </c>
      <c r="H144" s="23">
        <v>379.5</v>
      </c>
      <c r="I144" s="15">
        <v>0</v>
      </c>
      <c r="J144" s="66"/>
    </row>
    <row r="145" spans="1:10" ht="21.75" customHeight="1" thickBot="1">
      <c r="A145" s="60"/>
      <c r="B145" s="63"/>
      <c r="C145" s="25">
        <v>2024</v>
      </c>
      <c r="D145" s="14">
        <f t="shared" si="17"/>
        <v>379.5</v>
      </c>
      <c r="E145" s="23">
        <v>0</v>
      </c>
      <c r="F145" s="23">
        <v>0</v>
      </c>
      <c r="G145" s="23">
        <v>0</v>
      </c>
      <c r="H145" s="23">
        <v>379.5</v>
      </c>
      <c r="I145" s="15">
        <v>0</v>
      </c>
      <c r="J145" s="66"/>
    </row>
    <row r="146" spans="1:10" ht="21.75" customHeight="1" thickBot="1">
      <c r="A146" s="61"/>
      <c r="B146" s="64"/>
      <c r="C146" s="25">
        <v>2025</v>
      </c>
      <c r="D146" s="14">
        <f>H146</f>
        <v>379.5</v>
      </c>
      <c r="E146" s="23">
        <v>0</v>
      </c>
      <c r="F146" s="23">
        <v>0</v>
      </c>
      <c r="G146" s="23">
        <v>0</v>
      </c>
      <c r="H146" s="23">
        <f>H145</f>
        <v>379.5</v>
      </c>
      <c r="I146" s="15">
        <v>0</v>
      </c>
      <c r="J146" s="67"/>
    </row>
    <row r="147" spans="1:10" ht="15.75" thickBot="1">
      <c r="A147" s="59">
        <v>3</v>
      </c>
      <c r="B147" s="62" t="s">
        <v>37</v>
      </c>
      <c r="C147" s="13">
        <v>2022</v>
      </c>
      <c r="D147" s="14">
        <f t="shared" si="17"/>
        <v>29.1</v>
      </c>
      <c r="E147" s="23">
        <v>0</v>
      </c>
      <c r="F147" s="23">
        <v>0</v>
      </c>
      <c r="G147" s="23">
        <v>0</v>
      </c>
      <c r="H147" s="14">
        <v>29.1</v>
      </c>
      <c r="I147" s="15">
        <v>0</v>
      </c>
      <c r="J147" s="65" t="s">
        <v>51</v>
      </c>
    </row>
    <row r="148" spans="1:10" ht="15.75" thickBot="1">
      <c r="A148" s="60"/>
      <c r="B148" s="63"/>
      <c r="C148" s="25">
        <v>2023</v>
      </c>
      <c r="D148" s="14">
        <f t="shared" si="17"/>
        <v>29.1</v>
      </c>
      <c r="E148" s="23">
        <v>0</v>
      </c>
      <c r="F148" s="23">
        <v>0</v>
      </c>
      <c r="G148" s="23">
        <v>0</v>
      </c>
      <c r="H148" s="23">
        <v>29.1</v>
      </c>
      <c r="I148" s="15">
        <v>0</v>
      </c>
      <c r="J148" s="66"/>
    </row>
    <row r="149" spans="1:10" ht="18.75" customHeight="1" thickBot="1">
      <c r="A149" s="60"/>
      <c r="B149" s="63"/>
      <c r="C149" s="25">
        <v>2024</v>
      </c>
      <c r="D149" s="14">
        <f t="shared" si="17"/>
        <v>29.1</v>
      </c>
      <c r="E149" s="23">
        <v>0</v>
      </c>
      <c r="F149" s="23">
        <v>0</v>
      </c>
      <c r="G149" s="23">
        <v>0</v>
      </c>
      <c r="H149" s="23">
        <v>29.1</v>
      </c>
      <c r="I149" s="15">
        <v>0</v>
      </c>
      <c r="J149" s="66"/>
    </row>
    <row r="150" spans="1:10" ht="18.75" customHeight="1" thickBot="1">
      <c r="A150" s="61"/>
      <c r="B150" s="64"/>
      <c r="C150" s="25">
        <v>2025</v>
      </c>
      <c r="D150" s="14">
        <f t="shared" si="17"/>
        <v>29.1</v>
      </c>
      <c r="E150" s="23">
        <v>0</v>
      </c>
      <c r="F150" s="23">
        <v>0</v>
      </c>
      <c r="G150" s="23">
        <v>0</v>
      </c>
      <c r="H150" s="23">
        <v>29.1</v>
      </c>
      <c r="I150" s="15">
        <v>0</v>
      </c>
      <c r="J150" s="67"/>
    </row>
    <row r="151" spans="1:10" ht="15.75" thickBot="1">
      <c r="A151" s="59">
        <v>4</v>
      </c>
      <c r="B151" s="62" t="s">
        <v>38</v>
      </c>
      <c r="C151" s="13">
        <v>2022</v>
      </c>
      <c r="D151" s="14">
        <f t="shared" si="17"/>
        <v>39.270000000000003</v>
      </c>
      <c r="E151" s="23">
        <v>0</v>
      </c>
      <c r="F151" s="23">
        <v>0</v>
      </c>
      <c r="G151" s="23">
        <v>0</v>
      </c>
      <c r="H151" s="14">
        <v>39.270000000000003</v>
      </c>
      <c r="I151" s="15">
        <v>0</v>
      </c>
      <c r="J151" s="68" t="s">
        <v>51</v>
      </c>
    </row>
    <row r="152" spans="1:10" ht="15.75" thickBot="1">
      <c r="A152" s="60"/>
      <c r="B152" s="63"/>
      <c r="C152" s="25">
        <v>2023</v>
      </c>
      <c r="D152" s="14">
        <f t="shared" si="17"/>
        <v>39.299999999999997</v>
      </c>
      <c r="E152" s="23">
        <v>0</v>
      </c>
      <c r="F152" s="23">
        <v>0</v>
      </c>
      <c r="G152" s="23">
        <v>0</v>
      </c>
      <c r="H152" s="23">
        <v>39.299999999999997</v>
      </c>
      <c r="I152" s="15">
        <v>0</v>
      </c>
      <c r="J152" s="69"/>
    </row>
    <row r="153" spans="1:10" ht="19.5" customHeight="1" thickBot="1">
      <c r="A153" s="60"/>
      <c r="B153" s="63"/>
      <c r="C153" s="25">
        <v>2024</v>
      </c>
      <c r="D153" s="14">
        <f t="shared" si="17"/>
        <v>39.299999999999997</v>
      </c>
      <c r="E153" s="23">
        <v>0</v>
      </c>
      <c r="F153" s="23">
        <v>0</v>
      </c>
      <c r="G153" s="23">
        <v>0</v>
      </c>
      <c r="H153" s="23">
        <v>39.299999999999997</v>
      </c>
      <c r="I153" s="15">
        <v>0</v>
      </c>
      <c r="J153" s="69"/>
    </row>
    <row r="154" spans="1:10" ht="19.5" customHeight="1" thickBot="1">
      <c r="A154" s="61"/>
      <c r="B154" s="64"/>
      <c r="C154" s="25">
        <v>2025</v>
      </c>
      <c r="D154" s="14">
        <f t="shared" si="17"/>
        <v>39.299999999999997</v>
      </c>
      <c r="E154" s="23">
        <v>0</v>
      </c>
      <c r="F154" s="23">
        <v>0</v>
      </c>
      <c r="G154" s="23">
        <v>0</v>
      </c>
      <c r="H154" s="23">
        <v>39.299999999999997</v>
      </c>
      <c r="I154" s="15">
        <v>0</v>
      </c>
      <c r="J154" s="36"/>
    </row>
    <row r="155" spans="1:10" ht="15.75" thickBot="1">
      <c r="A155" s="59">
        <v>5</v>
      </c>
      <c r="B155" s="62" t="s">
        <v>39</v>
      </c>
      <c r="C155" s="13">
        <v>2022</v>
      </c>
      <c r="D155" s="14">
        <f t="shared" si="17"/>
        <v>1</v>
      </c>
      <c r="E155" s="23">
        <v>0</v>
      </c>
      <c r="F155" s="23">
        <v>0</v>
      </c>
      <c r="G155" s="23">
        <v>0</v>
      </c>
      <c r="H155" s="14">
        <v>1</v>
      </c>
      <c r="I155" s="15">
        <v>0</v>
      </c>
      <c r="J155" s="65" t="s">
        <v>51</v>
      </c>
    </row>
    <row r="156" spans="1:10" ht="15.75" thickBot="1">
      <c r="A156" s="60"/>
      <c r="B156" s="63"/>
      <c r="C156" s="25">
        <v>2023</v>
      </c>
      <c r="D156" s="14">
        <f t="shared" si="17"/>
        <v>1</v>
      </c>
      <c r="E156" s="23">
        <v>0</v>
      </c>
      <c r="F156" s="23">
        <v>0</v>
      </c>
      <c r="G156" s="23">
        <v>0</v>
      </c>
      <c r="H156" s="23">
        <v>1</v>
      </c>
      <c r="I156" s="15">
        <v>0</v>
      </c>
      <c r="J156" s="66"/>
    </row>
    <row r="157" spans="1:10" ht="18" customHeight="1" thickBot="1">
      <c r="A157" s="60"/>
      <c r="B157" s="63"/>
      <c r="C157" s="25">
        <v>2024</v>
      </c>
      <c r="D157" s="14">
        <f t="shared" si="17"/>
        <v>1</v>
      </c>
      <c r="E157" s="23">
        <v>0</v>
      </c>
      <c r="F157" s="23">
        <v>0</v>
      </c>
      <c r="G157" s="23">
        <v>0</v>
      </c>
      <c r="H157" s="23">
        <v>1</v>
      </c>
      <c r="I157" s="15">
        <v>0</v>
      </c>
      <c r="J157" s="66"/>
    </row>
    <row r="158" spans="1:10" ht="18" customHeight="1" thickBot="1">
      <c r="A158" s="61"/>
      <c r="B158" s="64"/>
      <c r="C158" s="25">
        <v>2025</v>
      </c>
      <c r="D158" s="14">
        <v>1</v>
      </c>
      <c r="E158" s="23">
        <v>0</v>
      </c>
      <c r="F158" s="23">
        <v>0</v>
      </c>
      <c r="G158" s="23">
        <v>0</v>
      </c>
      <c r="H158" s="23">
        <v>1</v>
      </c>
      <c r="I158" s="15">
        <v>0</v>
      </c>
      <c r="J158" s="67"/>
    </row>
    <row r="159" spans="1:10" ht="15.75" thickBot="1">
      <c r="A159" s="59">
        <v>6</v>
      </c>
      <c r="B159" s="62" t="s">
        <v>40</v>
      </c>
      <c r="C159" s="13">
        <v>2022</v>
      </c>
      <c r="D159" s="14">
        <f t="shared" si="17"/>
        <v>197.3</v>
      </c>
      <c r="E159" s="23">
        <v>0</v>
      </c>
      <c r="F159" s="23">
        <v>0</v>
      </c>
      <c r="G159" s="23">
        <v>0</v>
      </c>
      <c r="H159" s="14">
        <v>197.3</v>
      </c>
      <c r="I159" s="15">
        <v>0</v>
      </c>
      <c r="J159" s="65" t="s">
        <v>51</v>
      </c>
    </row>
    <row r="160" spans="1:10" ht="15.75" thickBot="1">
      <c r="A160" s="60"/>
      <c r="B160" s="63"/>
      <c r="C160" s="25">
        <v>2023</v>
      </c>
      <c r="D160" s="14">
        <f t="shared" si="17"/>
        <v>196.7</v>
      </c>
      <c r="E160" s="23">
        <v>0</v>
      </c>
      <c r="F160" s="23">
        <v>0</v>
      </c>
      <c r="G160" s="23">
        <v>0</v>
      </c>
      <c r="H160" s="23">
        <v>196.7</v>
      </c>
      <c r="I160" s="15">
        <v>0</v>
      </c>
      <c r="J160" s="66"/>
    </row>
    <row r="161" spans="1:10" ht="19.5" customHeight="1" thickBot="1">
      <c r="A161" s="60"/>
      <c r="B161" s="63"/>
      <c r="C161" s="25">
        <v>2024</v>
      </c>
      <c r="D161" s="14">
        <f t="shared" si="17"/>
        <v>195.8</v>
      </c>
      <c r="E161" s="23">
        <v>0</v>
      </c>
      <c r="F161" s="23">
        <v>0</v>
      </c>
      <c r="G161" s="23">
        <v>0</v>
      </c>
      <c r="H161" s="23">
        <v>195.8</v>
      </c>
      <c r="I161" s="15">
        <v>0</v>
      </c>
      <c r="J161" s="66"/>
    </row>
    <row r="162" spans="1:10" ht="19.5" customHeight="1" thickBot="1">
      <c r="A162" s="61"/>
      <c r="B162" s="64"/>
      <c r="C162" s="25">
        <v>2025</v>
      </c>
      <c r="D162" s="14">
        <f t="shared" si="17"/>
        <v>195.8</v>
      </c>
      <c r="E162" s="23">
        <v>0</v>
      </c>
      <c r="F162" s="23">
        <v>0</v>
      </c>
      <c r="G162" s="23">
        <v>0</v>
      </c>
      <c r="H162" s="23">
        <v>195.8</v>
      </c>
      <c r="I162" s="15">
        <v>0</v>
      </c>
      <c r="J162" s="67"/>
    </row>
    <row r="163" spans="1:10" ht="15.75" thickBot="1">
      <c r="A163" s="59">
        <v>7</v>
      </c>
      <c r="B163" s="62" t="s">
        <v>41</v>
      </c>
      <c r="C163" s="13">
        <v>2022</v>
      </c>
      <c r="D163" s="14">
        <f t="shared" si="17"/>
        <v>9.6999999999999993</v>
      </c>
      <c r="E163" s="23">
        <v>0</v>
      </c>
      <c r="F163" s="23">
        <v>0</v>
      </c>
      <c r="G163" s="23">
        <v>0</v>
      </c>
      <c r="H163" s="14">
        <v>9.6999999999999993</v>
      </c>
      <c r="I163" s="15">
        <v>0</v>
      </c>
      <c r="J163" s="65" t="s">
        <v>51</v>
      </c>
    </row>
    <row r="164" spans="1:10" ht="15.75" thickBot="1">
      <c r="A164" s="60"/>
      <c r="B164" s="63"/>
      <c r="C164" s="25">
        <v>2023</v>
      </c>
      <c r="D164" s="14">
        <f t="shared" si="17"/>
        <v>9.6999999999999993</v>
      </c>
      <c r="E164" s="23">
        <v>0</v>
      </c>
      <c r="F164" s="23">
        <v>0</v>
      </c>
      <c r="G164" s="23">
        <v>0</v>
      </c>
      <c r="H164" s="23">
        <v>9.6999999999999993</v>
      </c>
      <c r="I164" s="15">
        <v>0</v>
      </c>
      <c r="J164" s="66"/>
    </row>
    <row r="165" spans="1:10" ht="20.25" customHeight="1" thickBot="1">
      <c r="A165" s="60"/>
      <c r="B165" s="63"/>
      <c r="C165" s="25">
        <v>2024</v>
      </c>
      <c r="D165" s="14">
        <f t="shared" si="17"/>
        <v>9.6</v>
      </c>
      <c r="E165" s="23">
        <v>0</v>
      </c>
      <c r="F165" s="23">
        <v>0</v>
      </c>
      <c r="G165" s="23">
        <v>0</v>
      </c>
      <c r="H165" s="23">
        <v>9.6</v>
      </c>
      <c r="I165" s="15">
        <v>0</v>
      </c>
      <c r="J165" s="66"/>
    </row>
    <row r="166" spans="1:10" ht="20.25" customHeight="1" thickBot="1">
      <c r="A166" s="61"/>
      <c r="B166" s="64"/>
      <c r="C166" s="25">
        <v>2025</v>
      </c>
      <c r="D166" s="14">
        <f t="shared" si="17"/>
        <v>9.6</v>
      </c>
      <c r="E166" s="23">
        <v>0</v>
      </c>
      <c r="F166" s="23">
        <v>0</v>
      </c>
      <c r="G166" s="23">
        <v>0</v>
      </c>
      <c r="H166" s="23">
        <v>9.6</v>
      </c>
      <c r="I166" s="15">
        <v>0</v>
      </c>
      <c r="J166" s="67"/>
    </row>
    <row r="167" spans="1:10" ht="15.75" thickBot="1">
      <c r="A167" s="59">
        <v>8</v>
      </c>
      <c r="B167" s="62" t="s">
        <v>42</v>
      </c>
      <c r="C167" s="13">
        <v>2022</v>
      </c>
      <c r="D167" s="14">
        <f t="shared" si="17"/>
        <v>10</v>
      </c>
      <c r="E167" s="23">
        <v>0</v>
      </c>
      <c r="F167" s="23">
        <v>0</v>
      </c>
      <c r="G167" s="23">
        <v>0</v>
      </c>
      <c r="H167" s="14">
        <v>10</v>
      </c>
      <c r="I167" s="15">
        <v>0</v>
      </c>
      <c r="J167" s="65" t="s">
        <v>51</v>
      </c>
    </row>
    <row r="168" spans="1:10" ht="15.75" thickBot="1">
      <c r="A168" s="60"/>
      <c r="B168" s="63"/>
      <c r="C168" s="25">
        <v>2023</v>
      </c>
      <c r="D168" s="14">
        <f t="shared" si="17"/>
        <v>10</v>
      </c>
      <c r="E168" s="23">
        <v>0</v>
      </c>
      <c r="F168" s="23">
        <v>0</v>
      </c>
      <c r="G168" s="23">
        <v>0</v>
      </c>
      <c r="H168" s="23">
        <v>10</v>
      </c>
      <c r="I168" s="15">
        <v>0</v>
      </c>
      <c r="J168" s="66"/>
    </row>
    <row r="169" spans="1:10" ht="20.25" customHeight="1" thickBot="1">
      <c r="A169" s="60"/>
      <c r="B169" s="63"/>
      <c r="C169" s="25">
        <v>2024</v>
      </c>
      <c r="D169" s="14">
        <f t="shared" si="17"/>
        <v>10</v>
      </c>
      <c r="E169" s="23">
        <v>0</v>
      </c>
      <c r="F169" s="23">
        <v>0</v>
      </c>
      <c r="G169" s="23">
        <v>0</v>
      </c>
      <c r="H169" s="23">
        <v>10</v>
      </c>
      <c r="I169" s="15">
        <v>0</v>
      </c>
      <c r="J169" s="66"/>
    </row>
    <row r="170" spans="1:10" ht="20.25" customHeight="1" thickBot="1">
      <c r="A170" s="61"/>
      <c r="B170" s="64"/>
      <c r="C170" s="25">
        <v>2025</v>
      </c>
      <c r="D170" s="14">
        <f t="shared" si="17"/>
        <v>10</v>
      </c>
      <c r="E170" s="23">
        <v>0</v>
      </c>
      <c r="F170" s="23">
        <v>0</v>
      </c>
      <c r="G170" s="23">
        <v>0</v>
      </c>
      <c r="H170" s="23">
        <v>10</v>
      </c>
      <c r="I170" s="15">
        <v>0</v>
      </c>
      <c r="J170" s="67"/>
    </row>
    <row r="171" spans="1:10" ht="15.75" thickBot="1">
      <c r="A171" s="59">
        <v>9</v>
      </c>
      <c r="B171" s="62" t="s">
        <v>43</v>
      </c>
      <c r="C171" s="13">
        <v>2022</v>
      </c>
      <c r="D171" s="14">
        <f t="shared" si="17"/>
        <v>149.1</v>
      </c>
      <c r="E171" s="14">
        <v>149.1</v>
      </c>
      <c r="F171" s="23">
        <v>0</v>
      </c>
      <c r="G171" s="23">
        <v>0</v>
      </c>
      <c r="H171" s="23">
        <v>0</v>
      </c>
      <c r="I171" s="23">
        <v>0</v>
      </c>
      <c r="J171" s="56" t="s">
        <v>51</v>
      </c>
    </row>
    <row r="172" spans="1:10" ht="15.75" thickBot="1">
      <c r="A172" s="60"/>
      <c r="B172" s="63"/>
      <c r="C172" s="25">
        <v>2023</v>
      </c>
      <c r="D172" s="14">
        <f t="shared" si="17"/>
        <v>154.1</v>
      </c>
      <c r="E172" s="23">
        <v>154.1</v>
      </c>
      <c r="F172" s="23">
        <v>0</v>
      </c>
      <c r="G172" s="23">
        <v>0</v>
      </c>
      <c r="H172" s="23">
        <v>0</v>
      </c>
      <c r="I172" s="23">
        <v>0</v>
      </c>
      <c r="J172" s="57"/>
    </row>
    <row r="173" spans="1:10" ht="19.5" customHeight="1" thickBot="1">
      <c r="A173" s="60"/>
      <c r="B173" s="63"/>
      <c r="C173" s="25">
        <v>2024</v>
      </c>
      <c r="D173" s="14">
        <f t="shared" si="17"/>
        <v>159.30000000000001</v>
      </c>
      <c r="E173" s="23">
        <v>159.30000000000001</v>
      </c>
      <c r="F173" s="23">
        <v>0</v>
      </c>
      <c r="G173" s="23">
        <v>0</v>
      </c>
      <c r="H173" s="23">
        <v>0</v>
      </c>
      <c r="I173" s="23">
        <v>0</v>
      </c>
      <c r="J173" s="57"/>
    </row>
    <row r="174" spans="1:10" ht="19.5" customHeight="1" thickBot="1">
      <c r="A174" s="61"/>
      <c r="B174" s="64"/>
      <c r="C174" s="25">
        <v>2025</v>
      </c>
      <c r="D174" s="14">
        <f t="shared" si="17"/>
        <v>159.30000000000001</v>
      </c>
      <c r="E174" s="23">
        <v>159.30000000000001</v>
      </c>
      <c r="F174" s="23">
        <v>0</v>
      </c>
      <c r="G174" s="23">
        <v>0</v>
      </c>
      <c r="H174" s="23">
        <v>0</v>
      </c>
      <c r="I174" s="23">
        <v>0</v>
      </c>
      <c r="J174" s="58"/>
    </row>
    <row r="175" spans="1:10" ht="19.5" customHeight="1" thickBot="1">
      <c r="A175" s="59">
        <v>10</v>
      </c>
      <c r="B175" s="62" t="s">
        <v>44</v>
      </c>
      <c r="C175" s="13">
        <v>2022</v>
      </c>
      <c r="D175" s="14">
        <f t="shared" si="17"/>
        <v>3.52</v>
      </c>
      <c r="E175" s="23">
        <v>0</v>
      </c>
      <c r="F175" s="14">
        <v>3.52</v>
      </c>
      <c r="G175" s="23">
        <v>0</v>
      </c>
      <c r="H175" s="23">
        <v>0</v>
      </c>
      <c r="I175" s="23">
        <v>0</v>
      </c>
      <c r="J175" s="56" t="s">
        <v>51</v>
      </c>
    </row>
    <row r="176" spans="1:10" ht="20.25" customHeight="1" thickBot="1">
      <c r="A176" s="60"/>
      <c r="B176" s="63"/>
      <c r="C176" s="25">
        <v>2023</v>
      </c>
      <c r="D176" s="14">
        <f t="shared" si="17"/>
        <v>3.5</v>
      </c>
      <c r="E176" s="23">
        <v>0</v>
      </c>
      <c r="F176" s="23">
        <v>3.5</v>
      </c>
      <c r="G176" s="23">
        <v>0</v>
      </c>
      <c r="H176" s="23">
        <v>0</v>
      </c>
      <c r="I176" s="23">
        <v>0</v>
      </c>
      <c r="J176" s="57"/>
    </row>
    <row r="177" spans="1:11" ht="20.25" customHeight="1" thickBot="1">
      <c r="A177" s="60"/>
      <c r="B177" s="63"/>
      <c r="C177" s="25">
        <v>2024</v>
      </c>
      <c r="D177" s="14">
        <f t="shared" si="17"/>
        <v>3.5</v>
      </c>
      <c r="E177" s="23">
        <v>0</v>
      </c>
      <c r="F177" s="23">
        <v>3.5</v>
      </c>
      <c r="G177" s="23">
        <v>0</v>
      </c>
      <c r="H177" s="23">
        <v>0</v>
      </c>
      <c r="I177" s="23">
        <v>0</v>
      </c>
      <c r="J177" s="57"/>
    </row>
    <row r="178" spans="1:11" ht="20.25" customHeight="1" thickBot="1">
      <c r="A178" s="61"/>
      <c r="B178" s="64"/>
      <c r="C178" s="25">
        <v>2025</v>
      </c>
      <c r="D178" s="14">
        <f t="shared" si="17"/>
        <v>3.5</v>
      </c>
      <c r="E178" s="23">
        <v>0</v>
      </c>
      <c r="F178" s="23">
        <v>3.5</v>
      </c>
      <c r="G178" s="23">
        <v>0</v>
      </c>
      <c r="H178" s="23">
        <v>0</v>
      </c>
      <c r="I178" s="23">
        <v>0</v>
      </c>
      <c r="J178" s="58"/>
    </row>
    <row r="179" spans="1:11" ht="15.75" thickBot="1">
      <c r="A179" s="59">
        <v>11</v>
      </c>
      <c r="B179" s="62"/>
      <c r="C179" s="13">
        <v>2022</v>
      </c>
      <c r="D179" s="14">
        <f t="shared" si="17"/>
        <v>127.6613</v>
      </c>
      <c r="E179" s="23">
        <v>0</v>
      </c>
      <c r="F179" s="14">
        <v>0</v>
      </c>
      <c r="G179" s="14">
        <v>0</v>
      </c>
      <c r="H179" s="14">
        <v>127.6613</v>
      </c>
      <c r="I179" s="15">
        <v>0</v>
      </c>
      <c r="J179" s="65" t="s">
        <v>51</v>
      </c>
    </row>
    <row r="180" spans="1:11" ht="15.75" thickBot="1">
      <c r="A180" s="60"/>
      <c r="B180" s="63"/>
      <c r="C180" s="25">
        <v>2023</v>
      </c>
      <c r="D180" s="14">
        <f t="shared" si="17"/>
        <v>127.1</v>
      </c>
      <c r="E180" s="23">
        <v>0</v>
      </c>
      <c r="F180" s="23">
        <v>0</v>
      </c>
      <c r="G180" s="23">
        <v>0</v>
      </c>
      <c r="H180" s="23">
        <v>127.1</v>
      </c>
      <c r="I180" s="24">
        <v>0</v>
      </c>
      <c r="J180" s="66"/>
    </row>
    <row r="181" spans="1:11" ht="18.75" customHeight="1" thickBot="1">
      <c r="A181" s="60"/>
      <c r="B181" s="63"/>
      <c r="C181" s="25">
        <v>2024</v>
      </c>
      <c r="D181" s="14">
        <f t="shared" si="17"/>
        <v>126.6</v>
      </c>
      <c r="E181" s="23">
        <v>0</v>
      </c>
      <c r="F181" s="23">
        <v>0</v>
      </c>
      <c r="G181" s="23">
        <v>0</v>
      </c>
      <c r="H181" s="23">
        <v>126.6</v>
      </c>
      <c r="I181" s="24">
        <v>0</v>
      </c>
      <c r="J181" s="66"/>
    </row>
    <row r="182" spans="1:11" ht="18.75" customHeight="1" thickBot="1">
      <c r="A182" s="61"/>
      <c r="B182" s="64"/>
      <c r="C182" s="25">
        <v>2025</v>
      </c>
      <c r="D182" s="14">
        <f t="shared" si="17"/>
        <v>126.6</v>
      </c>
      <c r="E182" s="23">
        <v>0</v>
      </c>
      <c r="F182" s="23">
        <v>0</v>
      </c>
      <c r="G182" s="23">
        <v>0</v>
      </c>
      <c r="H182" s="23">
        <v>126.6</v>
      </c>
      <c r="I182" s="24">
        <v>0</v>
      </c>
      <c r="J182" s="67"/>
    </row>
    <row r="183" spans="1:11" ht="15.75" thickBot="1">
      <c r="A183" s="59">
        <v>12</v>
      </c>
      <c r="B183" s="62" t="s">
        <v>45</v>
      </c>
      <c r="C183" s="13">
        <v>2022</v>
      </c>
      <c r="D183" s="14">
        <f t="shared" si="17"/>
        <v>8269.2760799999996</v>
      </c>
      <c r="E183" s="14">
        <v>0</v>
      </c>
      <c r="F183" s="14">
        <v>0</v>
      </c>
      <c r="G183" s="14">
        <v>0</v>
      </c>
      <c r="H183" s="14">
        <v>8269.2760799999996</v>
      </c>
      <c r="I183" s="15">
        <v>0</v>
      </c>
      <c r="J183" s="68" t="s">
        <v>51</v>
      </c>
    </row>
    <row r="184" spans="1:11" ht="15.75" thickBot="1">
      <c r="A184" s="60"/>
      <c r="B184" s="63"/>
      <c r="C184" s="25">
        <v>2023</v>
      </c>
      <c r="D184" s="14">
        <f t="shared" si="17"/>
        <v>7856.8</v>
      </c>
      <c r="E184" s="23">
        <v>0</v>
      </c>
      <c r="F184" s="23">
        <v>0</v>
      </c>
      <c r="G184" s="23">
        <v>0</v>
      </c>
      <c r="H184" s="23">
        <v>7856.8</v>
      </c>
      <c r="I184" s="24">
        <v>0</v>
      </c>
      <c r="J184" s="69"/>
    </row>
    <row r="185" spans="1:11" ht="19.5" customHeight="1" thickBot="1">
      <c r="A185" s="60"/>
      <c r="B185" s="63"/>
      <c r="C185" s="25">
        <v>2024</v>
      </c>
      <c r="D185" s="14">
        <f t="shared" si="17"/>
        <v>7820.8</v>
      </c>
      <c r="E185" s="23">
        <v>0</v>
      </c>
      <c r="F185" s="23">
        <v>0</v>
      </c>
      <c r="G185" s="23">
        <v>0</v>
      </c>
      <c r="H185" s="23">
        <v>7820.8</v>
      </c>
      <c r="I185" s="24">
        <v>0</v>
      </c>
      <c r="J185" s="69"/>
    </row>
    <row r="186" spans="1:11" ht="19.5" customHeight="1" thickBot="1">
      <c r="A186" s="61"/>
      <c r="B186" s="64"/>
      <c r="C186" s="25">
        <v>2025</v>
      </c>
      <c r="D186" s="14">
        <f t="shared" si="17"/>
        <v>7820.8</v>
      </c>
      <c r="E186" s="23">
        <v>0</v>
      </c>
      <c r="F186" s="23">
        <v>0</v>
      </c>
      <c r="G186" s="23">
        <v>0</v>
      </c>
      <c r="H186" s="23">
        <v>7820.8</v>
      </c>
      <c r="I186" s="24">
        <v>0</v>
      </c>
      <c r="J186" s="36"/>
    </row>
    <row r="187" spans="1:11" ht="15.75" thickBot="1">
      <c r="A187" s="59">
        <v>13</v>
      </c>
      <c r="B187" s="62" t="s">
        <v>46</v>
      </c>
      <c r="C187" s="13">
        <v>2022</v>
      </c>
      <c r="D187" s="14">
        <f t="shared" si="17"/>
        <v>449.1</v>
      </c>
      <c r="E187" s="14">
        <v>0</v>
      </c>
      <c r="F187" s="14">
        <v>0</v>
      </c>
      <c r="G187" s="14">
        <v>0</v>
      </c>
      <c r="H187" s="14">
        <v>449.1</v>
      </c>
      <c r="I187" s="15">
        <v>0</v>
      </c>
      <c r="J187" s="65" t="s">
        <v>51</v>
      </c>
    </row>
    <row r="188" spans="1:11" ht="15.75" thickBot="1">
      <c r="A188" s="60"/>
      <c r="B188" s="63"/>
      <c r="C188" s="25">
        <v>2023</v>
      </c>
      <c r="D188" s="14">
        <f t="shared" si="17"/>
        <v>447.7</v>
      </c>
      <c r="E188" s="23">
        <v>0</v>
      </c>
      <c r="F188" s="23">
        <v>0</v>
      </c>
      <c r="G188" s="23">
        <v>0</v>
      </c>
      <c r="H188" s="23">
        <v>447.7</v>
      </c>
      <c r="I188" s="24">
        <v>0</v>
      </c>
      <c r="J188" s="66"/>
    </row>
    <row r="189" spans="1:11" ht="19.5" customHeight="1" thickBot="1">
      <c r="A189" s="60"/>
      <c r="B189" s="63"/>
      <c r="C189" s="25">
        <v>2024</v>
      </c>
      <c r="D189" s="14">
        <f t="shared" si="17"/>
        <v>445.7</v>
      </c>
      <c r="E189" s="23">
        <v>0</v>
      </c>
      <c r="F189" s="23">
        <v>0</v>
      </c>
      <c r="G189" s="23">
        <v>0</v>
      </c>
      <c r="H189" s="23">
        <v>445.7</v>
      </c>
      <c r="I189" s="24">
        <v>0</v>
      </c>
      <c r="J189" s="66"/>
    </row>
    <row r="190" spans="1:11" ht="19.5" customHeight="1" thickBot="1">
      <c r="A190" s="61"/>
      <c r="B190" s="64"/>
      <c r="C190" s="44">
        <v>2025</v>
      </c>
      <c r="D190" s="14">
        <f t="shared" si="17"/>
        <v>445.7</v>
      </c>
      <c r="E190" s="45">
        <v>0</v>
      </c>
      <c r="F190" s="45">
        <v>0</v>
      </c>
      <c r="G190" s="45">
        <v>0</v>
      </c>
      <c r="H190" s="45">
        <v>445.7</v>
      </c>
      <c r="I190" s="52">
        <v>0</v>
      </c>
      <c r="J190" s="67"/>
    </row>
    <row r="191" spans="1:11" ht="15.75" thickBot="1">
      <c r="A191" s="59">
        <v>14</v>
      </c>
      <c r="B191" s="112" t="s">
        <v>78</v>
      </c>
      <c r="C191" s="13">
        <v>2022</v>
      </c>
      <c r="D191" s="14">
        <f t="shared" si="17"/>
        <v>5</v>
      </c>
      <c r="E191" s="14">
        <v>0</v>
      </c>
      <c r="F191" s="14">
        <v>0</v>
      </c>
      <c r="G191" s="14">
        <v>0</v>
      </c>
      <c r="H191" s="14">
        <v>5</v>
      </c>
      <c r="I191" s="15">
        <v>0</v>
      </c>
      <c r="J191" s="65" t="s">
        <v>51</v>
      </c>
    </row>
    <row r="192" spans="1:11" ht="15.75" thickBot="1">
      <c r="A192" s="60"/>
      <c r="B192" s="113"/>
      <c r="C192" s="25">
        <v>2023</v>
      </c>
      <c r="D192" s="14">
        <f t="shared" si="17"/>
        <v>5</v>
      </c>
      <c r="E192" s="23">
        <v>0</v>
      </c>
      <c r="F192" s="23">
        <v>0</v>
      </c>
      <c r="G192" s="23">
        <v>0</v>
      </c>
      <c r="H192" s="23">
        <v>5</v>
      </c>
      <c r="I192" s="24">
        <v>0</v>
      </c>
      <c r="J192" s="66"/>
      <c r="K192" s="28"/>
    </row>
    <row r="193" spans="1:24" ht="18" customHeight="1" thickBot="1">
      <c r="A193" s="60"/>
      <c r="B193" s="113"/>
      <c r="C193" s="25">
        <v>2024</v>
      </c>
      <c r="D193" s="14">
        <f t="shared" si="17"/>
        <v>5</v>
      </c>
      <c r="E193" s="23">
        <v>0</v>
      </c>
      <c r="F193" s="23">
        <v>0</v>
      </c>
      <c r="G193" s="23">
        <v>0</v>
      </c>
      <c r="H193" s="23">
        <v>5</v>
      </c>
      <c r="I193" s="24">
        <v>0</v>
      </c>
      <c r="J193" s="66"/>
    </row>
    <row r="194" spans="1:24" ht="18" customHeight="1" thickBot="1">
      <c r="A194" s="61"/>
      <c r="B194" s="64"/>
      <c r="C194" s="25">
        <v>2025</v>
      </c>
      <c r="D194" s="14">
        <f t="shared" si="17"/>
        <v>5</v>
      </c>
      <c r="E194" s="23">
        <v>0</v>
      </c>
      <c r="F194" s="23">
        <v>0</v>
      </c>
      <c r="G194" s="23">
        <v>0</v>
      </c>
      <c r="H194" s="23">
        <v>5</v>
      </c>
      <c r="I194" s="24">
        <v>0</v>
      </c>
      <c r="J194" s="67"/>
    </row>
    <row r="195" spans="1:24" ht="13.5" thickBot="1">
      <c r="A195" s="75" t="s">
        <v>61</v>
      </c>
      <c r="B195" s="76"/>
      <c r="C195" s="16">
        <v>2022</v>
      </c>
      <c r="D195" s="17">
        <f t="shared" ref="D195:I197" si="18">D139+D143+D147+D151+D155+D159+D163+D167+D171+D175+D179+D183+D187+D191</f>
        <v>9792.6918100000003</v>
      </c>
      <c r="E195" s="17">
        <f t="shared" si="18"/>
        <v>149.1</v>
      </c>
      <c r="F195" s="17">
        <f t="shared" si="18"/>
        <v>3.52</v>
      </c>
      <c r="G195" s="17">
        <f t="shared" si="18"/>
        <v>0</v>
      </c>
      <c r="H195" s="17">
        <f t="shared" si="18"/>
        <v>9640.0718099999995</v>
      </c>
      <c r="I195" s="17">
        <f t="shared" si="18"/>
        <v>0</v>
      </c>
      <c r="J195" s="92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3.5" thickBot="1">
      <c r="A196" s="77"/>
      <c r="B196" s="78"/>
      <c r="C196" s="12">
        <v>2023</v>
      </c>
      <c r="D196" s="17">
        <f t="shared" si="18"/>
        <v>9382.3000000000011</v>
      </c>
      <c r="E196" s="17">
        <f t="shared" si="18"/>
        <v>154.1</v>
      </c>
      <c r="F196" s="17">
        <f t="shared" si="18"/>
        <v>3.5</v>
      </c>
      <c r="G196" s="17">
        <f t="shared" si="18"/>
        <v>0</v>
      </c>
      <c r="H196" s="17">
        <f t="shared" si="18"/>
        <v>9224.7000000000007</v>
      </c>
      <c r="I196" s="17">
        <f t="shared" si="18"/>
        <v>0</v>
      </c>
      <c r="J196" s="93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3.5" thickBot="1">
      <c r="A197" s="77"/>
      <c r="B197" s="78"/>
      <c r="C197" s="12">
        <v>2024</v>
      </c>
      <c r="D197" s="17">
        <f t="shared" si="18"/>
        <v>9347.4000000000015</v>
      </c>
      <c r="E197" s="17">
        <f t="shared" si="18"/>
        <v>159.30000000000001</v>
      </c>
      <c r="F197" s="17">
        <f t="shared" si="18"/>
        <v>3.5</v>
      </c>
      <c r="G197" s="17">
        <f t="shared" si="18"/>
        <v>0</v>
      </c>
      <c r="H197" s="17">
        <f t="shared" si="18"/>
        <v>9184.6</v>
      </c>
      <c r="I197" s="17">
        <f t="shared" si="18"/>
        <v>0</v>
      </c>
      <c r="J197" s="93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2.75">
      <c r="A198" s="145"/>
      <c r="B198" s="146"/>
      <c r="C198" s="12">
        <v>2025</v>
      </c>
      <c r="D198" s="17">
        <f>E198+F198+G198+H198+I198</f>
        <v>9347.4</v>
      </c>
      <c r="E198" s="17">
        <v>159.30000000000001</v>
      </c>
      <c r="F198" s="17">
        <f>F197</f>
        <v>3.5</v>
      </c>
      <c r="G198" s="17">
        <v>0</v>
      </c>
      <c r="H198" s="17">
        <f>H142+H146+H150+H154+H158+H162+H166+H170+H174+H178+H182+H186+H190+H194</f>
        <v>9184.6</v>
      </c>
      <c r="I198" s="17">
        <v>0</v>
      </c>
      <c r="J198" s="147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3.5" thickBot="1">
      <c r="A199" s="122"/>
      <c r="B199" s="123"/>
      <c r="C199" s="123"/>
      <c r="D199" s="123"/>
      <c r="E199" s="123"/>
      <c r="F199" s="123"/>
      <c r="G199" s="123"/>
      <c r="H199" s="123"/>
      <c r="I199" s="123"/>
      <c r="J199" s="124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21" customHeight="1" thickBot="1">
      <c r="A200" s="59">
        <v>1</v>
      </c>
      <c r="B200" s="62" t="s">
        <v>50</v>
      </c>
      <c r="C200" s="13">
        <v>2022</v>
      </c>
      <c r="D200" s="14">
        <f>E200+F200+G200+H200+I200</f>
        <v>600</v>
      </c>
      <c r="E200" s="14">
        <v>0</v>
      </c>
      <c r="F200" s="14">
        <v>0</v>
      </c>
      <c r="G200" s="14">
        <v>600</v>
      </c>
      <c r="H200" s="14">
        <v>0</v>
      </c>
      <c r="I200" s="15">
        <v>0</v>
      </c>
      <c r="J200" s="65" t="s">
        <v>51</v>
      </c>
    </row>
    <row r="201" spans="1:24" ht="19.5" customHeight="1" thickBot="1">
      <c r="A201" s="60"/>
      <c r="B201" s="63"/>
      <c r="C201" s="25">
        <v>2023</v>
      </c>
      <c r="D201" s="14">
        <f t="shared" ref="D201:D202" si="19">E201+F201+G201+H201+I201</f>
        <v>0</v>
      </c>
      <c r="E201" s="23">
        <v>0</v>
      </c>
      <c r="F201" s="23">
        <v>0</v>
      </c>
      <c r="G201" s="23">
        <v>0</v>
      </c>
      <c r="H201" s="23">
        <v>0</v>
      </c>
      <c r="I201" s="24">
        <v>0</v>
      </c>
      <c r="J201" s="66"/>
    </row>
    <row r="202" spans="1:24" ht="21" customHeight="1" thickBot="1">
      <c r="A202" s="60"/>
      <c r="B202" s="63"/>
      <c r="C202" s="25">
        <v>2024</v>
      </c>
      <c r="D202" s="14">
        <f t="shared" si="19"/>
        <v>0</v>
      </c>
      <c r="E202" s="23">
        <v>0</v>
      </c>
      <c r="F202" s="23">
        <v>0</v>
      </c>
      <c r="G202" s="23">
        <v>0</v>
      </c>
      <c r="H202" s="23">
        <v>0</v>
      </c>
      <c r="I202" s="24">
        <v>0</v>
      </c>
      <c r="J202" s="66"/>
    </row>
    <row r="203" spans="1:24" ht="21" customHeight="1" thickBot="1">
      <c r="A203" s="61"/>
      <c r="B203" s="64"/>
      <c r="C203" s="25">
        <v>2025</v>
      </c>
      <c r="D203" s="14">
        <v>0</v>
      </c>
      <c r="E203" s="23">
        <v>0</v>
      </c>
      <c r="F203" s="23">
        <v>0</v>
      </c>
      <c r="G203" s="23">
        <v>0</v>
      </c>
      <c r="H203" s="23">
        <v>0</v>
      </c>
      <c r="I203" s="24">
        <v>0</v>
      </c>
      <c r="J203" s="67"/>
    </row>
    <row r="204" spans="1:24" ht="13.5" thickBot="1">
      <c r="A204" s="75" t="s">
        <v>62</v>
      </c>
      <c r="B204" s="76"/>
      <c r="C204" s="16">
        <v>2022</v>
      </c>
      <c r="D204" s="17">
        <f>D200</f>
        <v>600</v>
      </c>
      <c r="E204" s="17">
        <f t="shared" ref="E204:I204" si="20">E200</f>
        <v>0</v>
      </c>
      <c r="F204" s="17">
        <f t="shared" si="20"/>
        <v>0</v>
      </c>
      <c r="G204" s="17">
        <f t="shared" si="20"/>
        <v>600</v>
      </c>
      <c r="H204" s="17">
        <f t="shared" si="20"/>
        <v>0</v>
      </c>
      <c r="I204" s="17">
        <f t="shared" si="20"/>
        <v>0</v>
      </c>
      <c r="J204" s="15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3.5" thickBot="1">
      <c r="A205" s="77"/>
      <c r="B205" s="78"/>
      <c r="C205" s="12">
        <v>2023</v>
      </c>
      <c r="D205" s="17">
        <f t="shared" ref="D205:I206" si="21">D201</f>
        <v>0</v>
      </c>
      <c r="E205" s="17">
        <f t="shared" si="21"/>
        <v>0</v>
      </c>
      <c r="F205" s="17">
        <f t="shared" si="21"/>
        <v>0</v>
      </c>
      <c r="G205" s="17">
        <f t="shared" si="21"/>
        <v>0</v>
      </c>
      <c r="H205" s="17">
        <f t="shared" si="21"/>
        <v>0</v>
      </c>
      <c r="I205" s="17">
        <f t="shared" si="21"/>
        <v>0</v>
      </c>
      <c r="J205" s="152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3.5" thickBot="1">
      <c r="A206" s="77"/>
      <c r="B206" s="78"/>
      <c r="C206" s="12">
        <v>2024</v>
      </c>
      <c r="D206" s="17">
        <f t="shared" si="21"/>
        <v>0</v>
      </c>
      <c r="E206" s="17">
        <f t="shared" si="21"/>
        <v>0</v>
      </c>
      <c r="F206" s="17">
        <f t="shared" si="21"/>
        <v>0</v>
      </c>
      <c r="G206" s="17">
        <f t="shared" si="21"/>
        <v>0</v>
      </c>
      <c r="H206" s="17">
        <f t="shared" si="21"/>
        <v>0</v>
      </c>
      <c r="I206" s="17">
        <f t="shared" si="21"/>
        <v>0</v>
      </c>
      <c r="J206" s="152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2.75">
      <c r="A207" s="143"/>
      <c r="B207" s="144"/>
      <c r="C207" s="12">
        <v>2025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47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3.5" thickBot="1">
      <c r="A208" s="122" t="s">
        <v>47</v>
      </c>
      <c r="B208" s="123"/>
      <c r="C208" s="123"/>
      <c r="D208" s="123"/>
      <c r="E208" s="123"/>
      <c r="F208" s="123"/>
      <c r="G208" s="123"/>
      <c r="H208" s="123"/>
      <c r="I208" s="123"/>
      <c r="J208" s="124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 thickBot="1">
      <c r="A209" s="59">
        <v>1</v>
      </c>
      <c r="B209" s="62" t="s">
        <v>48</v>
      </c>
      <c r="C209" s="13">
        <v>2022</v>
      </c>
      <c r="D209" s="14">
        <f>E209+F209+G209+H209+I209</f>
        <v>1.7</v>
      </c>
      <c r="E209" s="14">
        <v>0</v>
      </c>
      <c r="F209" s="14">
        <v>0</v>
      </c>
      <c r="G209" s="14">
        <v>0</v>
      </c>
      <c r="H209" s="14">
        <v>1.7</v>
      </c>
      <c r="I209" s="15">
        <v>0</v>
      </c>
      <c r="J209" s="68" t="s">
        <v>51</v>
      </c>
    </row>
    <row r="210" spans="1:24" ht="15.75" customHeight="1" thickBot="1">
      <c r="A210" s="60"/>
      <c r="B210" s="63"/>
      <c r="C210" s="25">
        <v>2023</v>
      </c>
      <c r="D210" s="14">
        <f t="shared" ref="D210:D211" si="22">E210+F210+G210+H210+I210</f>
        <v>1.7</v>
      </c>
      <c r="E210" s="23">
        <v>0</v>
      </c>
      <c r="F210" s="23">
        <v>0</v>
      </c>
      <c r="G210" s="23">
        <v>0</v>
      </c>
      <c r="H210" s="23">
        <v>1.7</v>
      </c>
      <c r="I210" s="24">
        <v>0</v>
      </c>
      <c r="J210" s="69"/>
    </row>
    <row r="211" spans="1:24" ht="18.75" customHeight="1" thickBot="1">
      <c r="A211" s="60"/>
      <c r="B211" s="63"/>
      <c r="C211" s="25">
        <v>2024</v>
      </c>
      <c r="D211" s="14">
        <f t="shared" si="22"/>
        <v>1.7</v>
      </c>
      <c r="E211" s="23">
        <v>0</v>
      </c>
      <c r="F211" s="23">
        <v>0</v>
      </c>
      <c r="G211" s="23">
        <v>0</v>
      </c>
      <c r="H211" s="23">
        <v>1.7</v>
      </c>
      <c r="I211" s="24">
        <v>0</v>
      </c>
      <c r="J211" s="69"/>
    </row>
    <row r="212" spans="1:24" ht="18.75" customHeight="1" thickBot="1">
      <c r="A212" s="61"/>
      <c r="B212" s="64"/>
      <c r="C212" s="25">
        <v>2025</v>
      </c>
      <c r="D212" s="14">
        <v>1.7</v>
      </c>
      <c r="E212" s="23">
        <v>0</v>
      </c>
      <c r="F212" s="23">
        <v>0</v>
      </c>
      <c r="G212" s="23">
        <v>0</v>
      </c>
      <c r="H212" s="23">
        <v>1.7</v>
      </c>
      <c r="I212" s="24">
        <v>0</v>
      </c>
      <c r="J212" s="36"/>
    </row>
    <row r="213" spans="1:24" ht="13.5" thickBot="1">
      <c r="A213" s="75" t="s">
        <v>63</v>
      </c>
      <c r="B213" s="76"/>
      <c r="C213" s="16">
        <v>2022</v>
      </c>
      <c r="D213" s="17">
        <f>D209</f>
        <v>1.7</v>
      </c>
      <c r="E213" s="17">
        <f t="shared" ref="E213:I213" si="23">E209</f>
        <v>0</v>
      </c>
      <c r="F213" s="17">
        <f t="shared" si="23"/>
        <v>0</v>
      </c>
      <c r="G213" s="17">
        <f t="shared" si="23"/>
        <v>0</v>
      </c>
      <c r="H213" s="17">
        <f t="shared" si="23"/>
        <v>1.7</v>
      </c>
      <c r="I213" s="17">
        <f t="shared" si="23"/>
        <v>0</v>
      </c>
      <c r="J213" s="15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3.5" thickBot="1">
      <c r="A214" s="77"/>
      <c r="B214" s="78"/>
      <c r="C214" s="12">
        <v>2023</v>
      </c>
      <c r="D214" s="17">
        <f t="shared" ref="D214:I215" si="24">D210</f>
        <v>1.7</v>
      </c>
      <c r="E214" s="17">
        <f t="shared" si="24"/>
        <v>0</v>
      </c>
      <c r="F214" s="17">
        <f t="shared" si="24"/>
        <v>0</v>
      </c>
      <c r="G214" s="17">
        <f t="shared" si="24"/>
        <v>0</v>
      </c>
      <c r="H214" s="17">
        <f t="shared" si="24"/>
        <v>1.7</v>
      </c>
      <c r="I214" s="17">
        <f t="shared" si="24"/>
        <v>0</v>
      </c>
      <c r="J214" s="152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22.5" customHeight="1" thickBot="1">
      <c r="A215" s="77"/>
      <c r="B215" s="78"/>
      <c r="C215" s="12">
        <v>2024</v>
      </c>
      <c r="D215" s="17">
        <f t="shared" si="24"/>
        <v>1.7</v>
      </c>
      <c r="E215" s="17">
        <f t="shared" si="24"/>
        <v>0</v>
      </c>
      <c r="F215" s="17">
        <f t="shared" si="24"/>
        <v>0</v>
      </c>
      <c r="G215" s="17">
        <f t="shared" si="24"/>
        <v>0</v>
      </c>
      <c r="H215" s="17">
        <f t="shared" si="24"/>
        <v>1.7</v>
      </c>
      <c r="I215" s="17">
        <f t="shared" si="24"/>
        <v>0</v>
      </c>
      <c r="J215" s="152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22.5" customHeight="1">
      <c r="A216" s="145"/>
      <c r="B216" s="146"/>
      <c r="C216" s="12">
        <v>2025</v>
      </c>
      <c r="D216" s="17">
        <f>H216</f>
        <v>1.7</v>
      </c>
      <c r="E216" s="17">
        <v>0</v>
      </c>
      <c r="F216" s="17">
        <v>0</v>
      </c>
      <c r="G216" s="17">
        <v>0</v>
      </c>
      <c r="H216" s="17">
        <v>1.7</v>
      </c>
      <c r="I216" s="17">
        <v>0</v>
      </c>
      <c r="J216" s="55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6.5" thickBot="1">
      <c r="A217" s="153" t="s">
        <v>55</v>
      </c>
      <c r="B217" s="154"/>
      <c r="C217" s="154"/>
      <c r="D217" s="154"/>
      <c r="E217" s="154"/>
      <c r="F217" s="154"/>
      <c r="G217" s="154"/>
      <c r="H217" s="154"/>
      <c r="I217" s="154"/>
      <c r="J217" s="155"/>
    </row>
    <row r="218" spans="1:24" ht="15.75" thickBot="1">
      <c r="A218" s="95" t="s">
        <v>54</v>
      </c>
      <c r="B218" s="96"/>
      <c r="C218" s="96"/>
      <c r="D218" s="96"/>
      <c r="E218" s="96"/>
      <c r="F218" s="96"/>
      <c r="G218" s="96"/>
      <c r="H218" s="96"/>
      <c r="I218" s="96"/>
      <c r="J218" s="97"/>
    </row>
    <row r="219" spans="1:24" ht="20.25" customHeight="1" thickBot="1">
      <c r="A219" s="59">
        <v>1</v>
      </c>
      <c r="B219" s="62" t="s">
        <v>49</v>
      </c>
      <c r="C219" s="13">
        <v>2022</v>
      </c>
      <c r="D219" s="14">
        <f>E219+F219+G219+H219+I219</f>
        <v>1304.07015</v>
      </c>
      <c r="E219" s="14">
        <v>0</v>
      </c>
      <c r="F219" s="14">
        <v>1147.5817300000001</v>
      </c>
      <c r="G219" s="14">
        <v>0</v>
      </c>
      <c r="H219" s="14">
        <v>156.48841999999999</v>
      </c>
      <c r="I219" s="15">
        <v>0</v>
      </c>
      <c r="J219" s="65" t="s">
        <v>51</v>
      </c>
    </row>
    <row r="220" spans="1:24" ht="21.75" customHeight="1" thickBot="1">
      <c r="A220" s="60"/>
      <c r="B220" s="63"/>
      <c r="C220" s="25">
        <v>2023</v>
      </c>
      <c r="D220" s="14">
        <f t="shared" ref="D220:D221" si="25">E220+F220+G220+H220+I220</f>
        <v>862.4</v>
      </c>
      <c r="E220" s="14">
        <v>0</v>
      </c>
      <c r="F220" s="23">
        <v>0</v>
      </c>
      <c r="G220" s="14">
        <v>0</v>
      </c>
      <c r="H220" s="23">
        <v>862.4</v>
      </c>
      <c r="I220" s="24">
        <v>0</v>
      </c>
      <c r="J220" s="66"/>
    </row>
    <row r="221" spans="1:24" ht="29.25" customHeight="1" thickBot="1">
      <c r="A221" s="60"/>
      <c r="B221" s="63"/>
      <c r="C221" s="25">
        <v>2024</v>
      </c>
      <c r="D221" s="14">
        <f t="shared" si="25"/>
        <v>593</v>
      </c>
      <c r="E221" s="14">
        <v>0</v>
      </c>
      <c r="F221" s="23">
        <v>0</v>
      </c>
      <c r="G221" s="14">
        <v>0</v>
      </c>
      <c r="H221" s="23">
        <v>593</v>
      </c>
      <c r="I221" s="24">
        <v>0</v>
      </c>
      <c r="J221" s="66"/>
    </row>
    <row r="222" spans="1:24" ht="29.25" customHeight="1" thickBot="1">
      <c r="A222" s="61"/>
      <c r="B222" s="64"/>
      <c r="C222" s="25">
        <v>2025</v>
      </c>
      <c r="D222" s="14">
        <f>E222+F222+G222+H222</f>
        <v>593</v>
      </c>
      <c r="E222" s="14">
        <v>0</v>
      </c>
      <c r="F222" s="23">
        <f>F221</f>
        <v>0</v>
      </c>
      <c r="G222" s="14">
        <v>0</v>
      </c>
      <c r="H222" s="23">
        <f>H221</f>
        <v>593</v>
      </c>
      <c r="I222" s="24">
        <v>0</v>
      </c>
      <c r="J222" s="67"/>
    </row>
    <row r="223" spans="1:24" ht="20.25" customHeight="1" thickBot="1">
      <c r="A223" s="59">
        <v>2</v>
      </c>
      <c r="B223" s="62" t="s">
        <v>70</v>
      </c>
      <c r="C223" s="13">
        <v>2022</v>
      </c>
      <c r="D223" s="14">
        <f>E223+F223+G223+H223+I223</f>
        <v>2787.8559999999998</v>
      </c>
      <c r="E223" s="14">
        <v>0</v>
      </c>
      <c r="F223" s="14">
        <v>2359.5</v>
      </c>
      <c r="G223" s="14">
        <v>0</v>
      </c>
      <c r="H223" s="14">
        <v>428.35599999999999</v>
      </c>
      <c r="I223" s="15">
        <v>0</v>
      </c>
      <c r="J223" s="65" t="s">
        <v>51</v>
      </c>
      <c r="K223" s="28"/>
      <c r="L223" s="28"/>
      <c r="M223" s="28"/>
      <c r="N223" s="28"/>
      <c r="O223" s="28"/>
      <c r="P223" s="28"/>
    </row>
    <row r="224" spans="1:24" ht="21.75" customHeight="1" thickBot="1">
      <c r="A224" s="60"/>
      <c r="B224" s="63"/>
      <c r="C224" s="25">
        <v>2023</v>
      </c>
      <c r="D224" s="14">
        <f t="shared" ref="D224:D225" si="26">E224+F224+G224+H224+I224</f>
        <v>3368.6000000000004</v>
      </c>
      <c r="E224" s="14">
        <v>0</v>
      </c>
      <c r="F224" s="23">
        <v>2964.3</v>
      </c>
      <c r="G224" s="14">
        <v>0</v>
      </c>
      <c r="H224" s="23">
        <v>404.3</v>
      </c>
      <c r="I224" s="24">
        <v>0</v>
      </c>
      <c r="J224" s="66"/>
    </row>
    <row r="225" spans="1:24" ht="30" customHeight="1" thickBot="1">
      <c r="A225" s="60"/>
      <c r="B225" s="63"/>
      <c r="C225" s="25">
        <v>2024</v>
      </c>
      <c r="D225" s="14">
        <f t="shared" si="26"/>
        <v>2152.4</v>
      </c>
      <c r="E225" s="14">
        <v>0</v>
      </c>
      <c r="F225" s="23">
        <v>1872.6</v>
      </c>
      <c r="G225" s="14">
        <v>0</v>
      </c>
      <c r="H225" s="23">
        <v>279.8</v>
      </c>
      <c r="I225" s="24">
        <v>0</v>
      </c>
      <c r="J225" s="66"/>
    </row>
    <row r="226" spans="1:24" ht="25.5" customHeight="1" thickBot="1">
      <c r="A226" s="61"/>
      <c r="B226" s="64"/>
      <c r="C226" s="25">
        <v>2025</v>
      </c>
      <c r="D226" s="14">
        <f>D225</f>
        <v>2152.4</v>
      </c>
      <c r="E226" s="14">
        <v>0</v>
      </c>
      <c r="F226" s="23">
        <f>F225</f>
        <v>1872.6</v>
      </c>
      <c r="G226" s="14">
        <v>0</v>
      </c>
      <c r="H226" s="23">
        <v>279.8</v>
      </c>
      <c r="I226" s="24">
        <v>0</v>
      </c>
      <c r="J226" s="67"/>
    </row>
    <row r="227" spans="1:24" ht="13.5" thickBot="1">
      <c r="A227" s="75" t="s">
        <v>64</v>
      </c>
      <c r="B227" s="76"/>
      <c r="C227" s="16">
        <v>2022</v>
      </c>
      <c r="D227" s="17">
        <f>D223+D219</f>
        <v>4091.9261499999998</v>
      </c>
      <c r="E227" s="17">
        <f t="shared" ref="E227:I227" si="27">E223+E219</f>
        <v>0</v>
      </c>
      <c r="F227" s="17">
        <f t="shared" si="27"/>
        <v>3507.0817299999999</v>
      </c>
      <c r="G227" s="17">
        <f t="shared" si="27"/>
        <v>0</v>
      </c>
      <c r="H227" s="17">
        <f t="shared" si="27"/>
        <v>584.84442000000001</v>
      </c>
      <c r="I227" s="17">
        <f t="shared" si="27"/>
        <v>0</v>
      </c>
      <c r="J227" s="92" t="s">
        <v>51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3.5" thickBot="1">
      <c r="A228" s="77"/>
      <c r="B228" s="78"/>
      <c r="C228" s="12">
        <v>2023</v>
      </c>
      <c r="D228" s="17">
        <f>D224+D220</f>
        <v>4231</v>
      </c>
      <c r="E228" s="17">
        <f t="shared" ref="E228:I229" si="28">E224+E220</f>
        <v>0</v>
      </c>
      <c r="F228" s="17">
        <f t="shared" si="28"/>
        <v>2964.3</v>
      </c>
      <c r="G228" s="17">
        <f t="shared" si="28"/>
        <v>0</v>
      </c>
      <c r="H228" s="17">
        <f t="shared" si="28"/>
        <v>1266.7</v>
      </c>
      <c r="I228" s="17">
        <f t="shared" si="28"/>
        <v>0</v>
      </c>
      <c r="J228" s="93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5.25" customHeight="1" thickBot="1">
      <c r="A229" s="77"/>
      <c r="B229" s="78"/>
      <c r="C229" s="12">
        <v>2024</v>
      </c>
      <c r="D229" s="17">
        <f>D225+D221</f>
        <v>2745.4</v>
      </c>
      <c r="E229" s="17">
        <f t="shared" si="28"/>
        <v>0</v>
      </c>
      <c r="F229" s="17">
        <f t="shared" si="28"/>
        <v>1872.6</v>
      </c>
      <c r="G229" s="17">
        <f t="shared" si="28"/>
        <v>0</v>
      </c>
      <c r="H229" s="17">
        <f t="shared" si="28"/>
        <v>872.8</v>
      </c>
      <c r="I229" s="17">
        <f t="shared" si="28"/>
        <v>0</v>
      </c>
      <c r="J229" s="93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20.25" customHeight="1" thickBot="1">
      <c r="A230" s="79"/>
      <c r="B230" s="80"/>
      <c r="C230" s="12">
        <v>2025</v>
      </c>
      <c r="D230" s="17">
        <f>F230+H230</f>
        <v>2745.3999999999996</v>
      </c>
      <c r="E230" s="17">
        <v>0</v>
      </c>
      <c r="F230" s="17">
        <f>F229</f>
        <v>1872.6</v>
      </c>
      <c r="G230" s="17">
        <v>0</v>
      </c>
      <c r="H230" s="17">
        <f>H229</f>
        <v>872.8</v>
      </c>
      <c r="I230" s="17">
        <v>0</v>
      </c>
      <c r="J230" s="94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 thickBot="1">
      <c r="A231" s="81" t="s">
        <v>13</v>
      </c>
      <c r="B231" s="82"/>
      <c r="C231" s="16">
        <v>2022</v>
      </c>
      <c r="D231" s="17">
        <f t="shared" ref="D231:I233" si="29">D23+D44+D65+D102+D134+D195+D204+D213+D227</f>
        <v>41419.750709999993</v>
      </c>
      <c r="E231" s="17">
        <f t="shared" si="29"/>
        <v>149.1</v>
      </c>
      <c r="F231" s="17">
        <f t="shared" si="29"/>
        <v>9071.6921399999992</v>
      </c>
      <c r="G231" s="17">
        <f t="shared" si="29"/>
        <v>3495.0585700000001</v>
      </c>
      <c r="H231" s="42">
        <f t="shared" si="29"/>
        <v>28703.900000000005</v>
      </c>
      <c r="I231" s="17">
        <f t="shared" si="29"/>
        <v>0</v>
      </c>
      <c r="J231" s="89"/>
    </row>
    <row r="232" spans="1:24" ht="15.75" thickBot="1">
      <c r="A232" s="83"/>
      <c r="B232" s="84"/>
      <c r="C232" s="12">
        <v>2023</v>
      </c>
      <c r="D232" s="17">
        <f t="shared" si="29"/>
        <v>31907.600000000002</v>
      </c>
      <c r="E232" s="17">
        <f t="shared" si="29"/>
        <v>154.1</v>
      </c>
      <c r="F232" s="17">
        <f t="shared" si="29"/>
        <v>2967.8</v>
      </c>
      <c r="G232" s="17">
        <f t="shared" si="29"/>
        <v>1568.1</v>
      </c>
      <c r="H232" s="17">
        <f t="shared" si="29"/>
        <v>27222.799999999999</v>
      </c>
      <c r="I232" s="17">
        <f t="shared" si="29"/>
        <v>0</v>
      </c>
      <c r="J232" s="90"/>
    </row>
    <row r="233" spans="1:24" s="8" customFormat="1" ht="15.75" thickBot="1">
      <c r="A233" s="83"/>
      <c r="B233" s="84"/>
      <c r="C233" s="12">
        <v>2024</v>
      </c>
      <c r="D233" s="17">
        <f t="shared" si="29"/>
        <v>30641.700000000008</v>
      </c>
      <c r="E233" s="17">
        <f t="shared" si="29"/>
        <v>159.30000000000001</v>
      </c>
      <c r="F233" s="17">
        <f t="shared" si="29"/>
        <v>1876.1</v>
      </c>
      <c r="G233" s="17">
        <f t="shared" si="29"/>
        <v>1568.1</v>
      </c>
      <c r="H233" s="17">
        <f t="shared" si="29"/>
        <v>27038.200000000004</v>
      </c>
      <c r="I233" s="17">
        <f t="shared" si="29"/>
        <v>0</v>
      </c>
      <c r="J233" s="90"/>
    </row>
    <row r="234" spans="1:24" s="8" customFormat="1" ht="15.75" thickBot="1">
      <c r="A234" s="85"/>
      <c r="B234" s="86"/>
      <c r="C234" s="12">
        <v>2025</v>
      </c>
      <c r="D234" s="17">
        <f>D233</f>
        <v>30641.700000000008</v>
      </c>
      <c r="E234" s="17">
        <f>E233</f>
        <v>159.30000000000001</v>
      </c>
      <c r="F234" s="17">
        <f>F233</f>
        <v>1876.1</v>
      </c>
      <c r="G234" s="17">
        <f>G233</f>
        <v>1568.1</v>
      </c>
      <c r="H234" s="17">
        <f>H233</f>
        <v>27038.200000000004</v>
      </c>
      <c r="I234" s="17">
        <v>0</v>
      </c>
      <c r="J234" s="91"/>
    </row>
    <row r="235" spans="1:24" s="8" customFormat="1" ht="15">
      <c r="A235" s="87"/>
      <c r="B235" s="88"/>
      <c r="C235" s="12"/>
      <c r="D235" s="17">
        <f>D231+D232+D233+D234</f>
        <v>134610.75071000002</v>
      </c>
      <c r="E235" s="17">
        <f>E231+E232+E233+E234</f>
        <v>621.79999999999995</v>
      </c>
      <c r="F235" s="17">
        <f>F231+F232+F233+F234</f>
        <v>15791.692139999999</v>
      </c>
      <c r="G235" s="17">
        <f>G231+G232+G233+G234</f>
        <v>8199.3585700000003</v>
      </c>
      <c r="H235" s="17">
        <f>H231+H232+H233+H234</f>
        <v>110003.1</v>
      </c>
      <c r="I235" s="17">
        <v>0</v>
      </c>
      <c r="J235" s="54"/>
    </row>
  </sheetData>
  <mergeCells count="174">
    <mergeCell ref="A223:A226"/>
    <mergeCell ref="B223:B226"/>
    <mergeCell ref="J223:J226"/>
    <mergeCell ref="J209:J211"/>
    <mergeCell ref="J204:J206"/>
    <mergeCell ref="A213:B216"/>
    <mergeCell ref="J213:J215"/>
    <mergeCell ref="A217:J217"/>
    <mergeCell ref="A218:J218"/>
    <mergeCell ref="A208:J208"/>
    <mergeCell ref="J195:J198"/>
    <mergeCell ref="A200:A203"/>
    <mergeCell ref="B200:B203"/>
    <mergeCell ref="J200:J203"/>
    <mergeCell ref="A199:J199"/>
    <mergeCell ref="A204:B207"/>
    <mergeCell ref="A209:A212"/>
    <mergeCell ref="B209:B212"/>
    <mergeCell ref="A219:A222"/>
    <mergeCell ref="B219:B222"/>
    <mergeCell ref="J219:J222"/>
    <mergeCell ref="A147:A150"/>
    <mergeCell ref="B147:B150"/>
    <mergeCell ref="J147:J150"/>
    <mergeCell ref="A151:A154"/>
    <mergeCell ref="B151:B154"/>
    <mergeCell ref="A155:A158"/>
    <mergeCell ref="B155:B158"/>
    <mergeCell ref="J155:J158"/>
    <mergeCell ref="A159:A162"/>
    <mergeCell ref="B159:B162"/>
    <mergeCell ref="J159:J162"/>
    <mergeCell ref="J151:J153"/>
    <mergeCell ref="A143:A146"/>
    <mergeCell ref="B143:B146"/>
    <mergeCell ref="J143:J146"/>
    <mergeCell ref="A119:A122"/>
    <mergeCell ref="B119:B122"/>
    <mergeCell ref="A134:B137"/>
    <mergeCell ref="A130:A133"/>
    <mergeCell ref="B130:B133"/>
    <mergeCell ref="A126:A129"/>
    <mergeCell ref="B126:B129"/>
    <mergeCell ref="A138:J138"/>
    <mergeCell ref="A139:A141"/>
    <mergeCell ref="A86:A89"/>
    <mergeCell ref="B86:B89"/>
    <mergeCell ref="J86:J89"/>
    <mergeCell ref="J130:J133"/>
    <mergeCell ref="J134:J137"/>
    <mergeCell ref="J126:J129"/>
    <mergeCell ref="J107:J110"/>
    <mergeCell ref="B139:B142"/>
    <mergeCell ref="J139:J142"/>
    <mergeCell ref="A107:A110"/>
    <mergeCell ref="A111:A114"/>
    <mergeCell ref="A115:A118"/>
    <mergeCell ref="B94:B97"/>
    <mergeCell ref="A98:A101"/>
    <mergeCell ref="B98:B101"/>
    <mergeCell ref="J98:J101"/>
    <mergeCell ref="J94:J97"/>
    <mergeCell ref="A102:B105"/>
    <mergeCell ref="J102:J105"/>
    <mergeCell ref="A106:J106"/>
    <mergeCell ref="J111:J113"/>
    <mergeCell ref="B111:B114"/>
    <mergeCell ref="B107:B110"/>
    <mergeCell ref="A65:B68"/>
    <mergeCell ref="J65:J68"/>
    <mergeCell ref="A70:A73"/>
    <mergeCell ref="B70:B73"/>
    <mergeCell ref="J70:J73"/>
    <mergeCell ref="A74:A77"/>
    <mergeCell ref="B74:B77"/>
    <mergeCell ref="J74:J77"/>
    <mergeCell ref="A78:A81"/>
    <mergeCell ref="B78:B81"/>
    <mergeCell ref="J78:J81"/>
    <mergeCell ref="H1:J1"/>
    <mergeCell ref="A23:B25"/>
    <mergeCell ref="J90:J92"/>
    <mergeCell ref="A48:J48"/>
    <mergeCell ref="B2:J3"/>
    <mergeCell ref="D5:I5"/>
    <mergeCell ref="J5:J7"/>
    <mergeCell ref="D6:D7"/>
    <mergeCell ref="E6:I6"/>
    <mergeCell ref="B5:B7"/>
    <mergeCell ref="C5:C7"/>
    <mergeCell ref="A5:A7"/>
    <mergeCell ref="A27:J27"/>
    <mergeCell ref="A9:J9"/>
    <mergeCell ref="A19:A21"/>
    <mergeCell ref="A69:J69"/>
    <mergeCell ref="A32:A35"/>
    <mergeCell ref="J36:J38"/>
    <mergeCell ref="J40:J43"/>
    <mergeCell ref="B40:B43"/>
    <mergeCell ref="A40:A43"/>
    <mergeCell ref="A44:B47"/>
    <mergeCell ref="J44:J47"/>
    <mergeCell ref="A49:A52"/>
    <mergeCell ref="K11:Y13"/>
    <mergeCell ref="K32:Y34"/>
    <mergeCell ref="K36:K38"/>
    <mergeCell ref="B57:B60"/>
    <mergeCell ref="A57:A60"/>
    <mergeCell ref="A61:A64"/>
    <mergeCell ref="B61:B64"/>
    <mergeCell ref="J61:J64"/>
    <mergeCell ref="J57:J60"/>
    <mergeCell ref="B49:B52"/>
    <mergeCell ref="J49:J52"/>
    <mergeCell ref="B53:B56"/>
    <mergeCell ref="A53:A56"/>
    <mergeCell ref="J53:J56"/>
    <mergeCell ref="A10:J10"/>
    <mergeCell ref="J11:J18"/>
    <mergeCell ref="J19:J22"/>
    <mergeCell ref="A28:A31"/>
    <mergeCell ref="B28:B31"/>
    <mergeCell ref="J28:J31"/>
    <mergeCell ref="B32:B35"/>
    <mergeCell ref="J32:J35"/>
    <mergeCell ref="J23:J26"/>
    <mergeCell ref="A227:B230"/>
    <mergeCell ref="A231:B234"/>
    <mergeCell ref="A235:B235"/>
    <mergeCell ref="J231:J234"/>
    <mergeCell ref="J227:J230"/>
    <mergeCell ref="A163:A166"/>
    <mergeCell ref="B163:B166"/>
    <mergeCell ref="J163:J166"/>
    <mergeCell ref="A167:A170"/>
    <mergeCell ref="B167:B170"/>
    <mergeCell ref="J167:J170"/>
    <mergeCell ref="A171:A174"/>
    <mergeCell ref="B171:B174"/>
    <mergeCell ref="J171:J174"/>
    <mergeCell ref="A179:A182"/>
    <mergeCell ref="B179:B182"/>
    <mergeCell ref="A175:A178"/>
    <mergeCell ref="B175:B178"/>
    <mergeCell ref="B187:B190"/>
    <mergeCell ref="J187:J190"/>
    <mergeCell ref="A191:A194"/>
    <mergeCell ref="B191:B194"/>
    <mergeCell ref="J191:J194"/>
    <mergeCell ref="A195:B198"/>
    <mergeCell ref="J175:J178"/>
    <mergeCell ref="A183:A186"/>
    <mergeCell ref="B183:B186"/>
    <mergeCell ref="J179:J182"/>
    <mergeCell ref="J183:J185"/>
    <mergeCell ref="A187:A190"/>
    <mergeCell ref="K40:K42"/>
    <mergeCell ref="A11:A14"/>
    <mergeCell ref="B11:B14"/>
    <mergeCell ref="B15:B18"/>
    <mergeCell ref="A15:A18"/>
    <mergeCell ref="B19:B22"/>
    <mergeCell ref="A36:A39"/>
    <mergeCell ref="B36:B39"/>
    <mergeCell ref="K82:K84"/>
    <mergeCell ref="J115:J117"/>
    <mergeCell ref="J119:J121"/>
    <mergeCell ref="B115:B118"/>
    <mergeCell ref="A82:A84"/>
    <mergeCell ref="B82:B84"/>
    <mergeCell ref="J82:J84"/>
    <mergeCell ref="A90:A93"/>
    <mergeCell ref="B90:B93"/>
    <mergeCell ref="A94:A97"/>
  </mergeCells>
  <pageMargins left="0.47244094488188981" right="0.31496062992125984" top="0.74803149606299213" bottom="0.15748031496062992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T151"/>
  <sheetViews>
    <sheetView workbookViewId="0">
      <selection activeCell="C25" sqref="C25:D27"/>
    </sheetView>
  </sheetViews>
  <sheetFormatPr defaultRowHeight="15"/>
  <cols>
    <col min="7" max="20" width="8.85546875" style="4"/>
  </cols>
  <sheetData>
    <row r="22" spans="3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3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3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3:20">
      <c r="C25" s="156" t="s">
        <v>11</v>
      </c>
      <c r="D25" s="157"/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>
      <c r="C26" s="77"/>
      <c r="D26" s="78"/>
      <c r="E26" s="4"/>
    </row>
    <row r="27" spans="3:20">
      <c r="C27" s="158"/>
      <c r="D27" s="159"/>
      <c r="E27" s="4"/>
    </row>
    <row r="28" spans="3:20">
      <c r="E28" s="4"/>
    </row>
    <row r="29" spans="3:20">
      <c r="E29" s="4"/>
    </row>
    <row r="30" spans="3:20" ht="72.75">
      <c r="E30" s="7" t="s">
        <v>9</v>
      </c>
    </row>
    <row r="31" spans="3:20">
      <c r="E31" s="1"/>
    </row>
    <row r="32" spans="3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7:20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7:20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</sheetData>
  <mergeCells count="1">
    <mergeCell ref="C25:D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2023-01-25T10:08:54Z</dcterms:modified>
</cp:coreProperties>
</file>