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20" windowWidth="15660" windowHeight="12405" activeTab="0"/>
  </bookViews>
  <sheets>
    <sheet name="Поясн зап " sheetId="1" r:id="rId1"/>
  </sheets>
  <externalReferences>
    <externalReference r:id="rId4"/>
  </externalReferences>
  <definedNames>
    <definedName name="_xlnm.Print_Area" localSheetId="0">'Поясн зап '!$A$1:$M$77</definedName>
  </definedNames>
  <calcPr fullCalcOnLoad="1"/>
</workbook>
</file>

<file path=xl/sharedStrings.xml><?xml version="1.0" encoding="utf-8"?>
<sst xmlns="http://schemas.openxmlformats.org/spreadsheetml/2006/main" count="225" uniqueCount="106">
  <si>
    <t>к решению Совета депутатов</t>
  </si>
  <si>
    <t>тыс.руб.</t>
  </si>
  <si>
    <t>Всего доходы местного бюджета</t>
  </si>
  <si>
    <t>Итого за счет безвозмездных поступлений от других бюджетов бюджетной системы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</si>
  <si>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</si>
  <si>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</si>
  <si>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</si>
  <si>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</si>
  <si>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</si>
  <si>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</si>
  <si>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</si>
  <si>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</si>
  <si>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</si>
  <si>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</si>
  <si>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</si>
  <si>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</si>
  <si>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</si>
  <si>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</si>
  <si>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</si>
  <si>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</si>
  <si>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</si>
  <si>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Наименование источников финансирования дефицита бюджета</t>
  </si>
  <si>
    <t xml:space="preserve"> ПОЯСНИТЕЛЬНАЯ ЗАПИСКА  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</si>
  <si>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</si>
  <si>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</si>
  <si>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Подраздел 0801 КЦСР 62.5.01.82560 КВР 240 – уменьшение ассигнований на организацию и проведение культурно-массовых мероприятий (экономия)</t>
  </si>
  <si>
    <t xml:space="preserve">Сумма </t>
  </si>
  <si>
    <t xml:space="preserve">3.  Изменение источников финансирования дефицита бюджета:                                                       </t>
  </si>
  <si>
    <t>За счет перераспределения ассигнований:</t>
  </si>
  <si>
    <t>Подраздел 0501 КЦСР 62.3.01.01140 КВР 240 – увеличение ассигнований на управление муниципальным имуществом (ремонт муниципального жилья)</t>
  </si>
  <si>
    <t>Подраздел 0801 КЦСР 62.5.01.82540 КВР 240 – уменьшение ассигнований на содержание ДК (экономия по ремонту системы теплоснабжения ДК)</t>
  </si>
  <si>
    <t>Субвенция поселениям на осуществление первичного воинского учета (фед.бюдж.)</t>
  </si>
  <si>
    <t>Подраздел 1102 КЦСР 62.5.01.84140 КВР 240 –  увеличение ассигнований на экспертизу сметной документации на спортивную площадку</t>
  </si>
  <si>
    <t xml:space="preserve">2.   Изменение расходной части бюджета в предлагаемом проекте решения по направлениям:    </t>
  </si>
  <si>
    <t>2024 год</t>
  </si>
  <si>
    <t>2024 г.</t>
  </si>
  <si>
    <t>2025 год</t>
  </si>
  <si>
    <t>И.о. председателя комитета финансов                                                                                                  Е.В. Соботюк</t>
  </si>
  <si>
    <t>2025 г.</t>
  </si>
  <si>
    <t>240</t>
  </si>
  <si>
    <t>08.01</t>
  </si>
  <si>
    <t>62.4.05.82540</t>
  </si>
  <si>
    <t>Содержание Дома культуры</t>
  </si>
  <si>
    <t>01.04</t>
  </si>
  <si>
    <t>62.4.06.82680</t>
  </si>
  <si>
    <t>01.13</t>
  </si>
  <si>
    <t>03.10</t>
  </si>
  <si>
    <t>62.4.01.82590</t>
  </si>
  <si>
    <t>04.09</t>
  </si>
  <si>
    <t>62.4.02.82420</t>
  </si>
  <si>
    <t>05.01</t>
  </si>
  <si>
    <t>62.4.03.01140</t>
  </si>
  <si>
    <t>05.03</t>
  </si>
  <si>
    <t>Содержание исполнительных органов местного самоуправления</t>
  </si>
  <si>
    <t>Ремонт дорог общего пользования местного значения и искусcтвенных сооружений на них</t>
  </si>
  <si>
    <t>62.4.04.82350</t>
  </si>
  <si>
    <t>62.4.04.S4770</t>
  </si>
  <si>
    <t>Ремонт объектов муниципального имущества</t>
  </si>
  <si>
    <t>Переселение граждан из аварийного жилищного фонда (выкуп долей, сопутствующие расходы)</t>
  </si>
  <si>
    <t>Прочие мероприятия в области благоустройства</t>
  </si>
  <si>
    <t>2026 год</t>
  </si>
  <si>
    <t>Иные межбюджетные трансферты на финансовое обеспечение участия в предупреждении и ликвидации последствий чрезвычайных ситуаций в границах поселения (бюдж. р-на)</t>
  </si>
  <si>
    <t xml:space="preserve"> 1. Изменение доходной части бюджета в предлагаемом проекте решения за счет неналоговых доходов, безвозмездных поступлений от других бюджетов бюджетной системы:</t>
  </si>
  <si>
    <t>Доходы от компенсации затрат государства</t>
  </si>
  <si>
    <t>Дотации за счет субвенции из областного бюджета Ленинградской области (бюдж. района)</t>
  </si>
  <si>
    <t>Дотации за счет собственных доходов бюджета Сланцевского муниципального района (бюдж.р-на)</t>
  </si>
  <si>
    <t>За счет остатка средств на 01.01.2024 года: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</si>
  <si>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(обл.бюдж.)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</si>
  <si>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20.12.2023 № 293-сд  «О бюджете муниципального образования Старопольское сельское поселение Сланцевского муниципального района Ленинградской области на 2024 год и на плановый период 2025 и 2026 годов».</t>
  </si>
  <si>
    <t xml:space="preserve">Итого за счет неналоговых доходов местного бюджета </t>
  </si>
  <si>
    <t>За счет неналоговых доходов:</t>
  </si>
  <si>
    <t>Итого за счет остатка на начало года</t>
  </si>
  <si>
    <t>Итого за счет перераспределения ассигнований</t>
  </si>
  <si>
    <t>Итого за счет неналоговых доходов</t>
  </si>
  <si>
    <t>62.4.06.80530</t>
  </si>
  <si>
    <t>Разработка муниципальной программы энергосбережения</t>
  </si>
  <si>
    <t>Мероприятия по укреплению пожарной безопасности - установка пожарных щитов в населенных пунктах дер. Старополье</t>
  </si>
  <si>
    <t>Управление муниципальным имуществом - расчеты (начисление) платы за пользование жилым помещением</t>
  </si>
  <si>
    <t>62.2.03.01320</t>
  </si>
  <si>
    <t>Переселение граждан из аварийного жилищного фонда (выкуп долей, сопутствующие расходы) -оказание услуг по определению рыночной стоимости объектов недвижимости (квартир)</t>
  </si>
  <si>
    <t>62.4.03.82660</t>
  </si>
  <si>
    <t>Прочие мероприятия в области жилищного хозяйства - услуги нотариуса</t>
  </si>
  <si>
    <t>Прочие мероприятия в области благоустройства - приобретение скамеек в Парк семейного отдыха; услуги по оценке эффективности проведенных хим. мероприятий по уничтожению борщевика Сосновского; обкос территории поселения</t>
  </si>
  <si>
    <t>62.4.04.82480</t>
  </si>
  <si>
    <t>Содержание и уборка кладбищ и захоронений - работы по спиливанию и уборке аварийных деревьев на кладбище</t>
  </si>
  <si>
    <t>62.4.04.82460</t>
  </si>
  <si>
    <t>Обрезка крон деревьев и декоративных кустарников, валка сухих, аварийных деревьев и кустарников</t>
  </si>
  <si>
    <t>62.4.04.82330</t>
  </si>
  <si>
    <t>Ремонт и содержание уличного освещения</t>
  </si>
  <si>
    <t>07.05</t>
  </si>
  <si>
    <t>Содержание исполнительных органов местного самоуправления - комплекс услуг по программному обеспечению "ТехноКад-Муниципалитет"; ремонт системы отопления в здании администрации</t>
  </si>
  <si>
    <t>Содержание исполнительных органов местного самоуправления - образовательные услуги по доп. профессиональному образованию по курсу повышения квалификации</t>
  </si>
  <si>
    <t>62.4.05.00990</t>
  </si>
  <si>
    <t>Содержание Дома культуры - ремонт системы отопления в здании ДК дер. Старополье</t>
  </si>
  <si>
    <t xml:space="preserve">Прочие расходы - межевание земельных участков под объектами культурного наследия </t>
  </si>
  <si>
    <t>Содержание дорог общего пользования местного значения и искусcтвенных сооружений на них</t>
  </si>
  <si>
    <t>120</t>
  </si>
  <si>
    <t>Содержание исполнительных органов местного самоуправления - заработная плата работников администрации администрации</t>
  </si>
  <si>
    <t>62.4.01.S4770</t>
  </si>
  <si>
    <t>62.2.02.S4770</t>
  </si>
  <si>
    <t>Ремонт дороги в дер. Дубо (реализация мероприятий в рамках областного закона 147-оз)</t>
  </si>
  <si>
    <t>Устройство подъезда с твердым покрытием к пожарному водоему в дер. Усадище (реализация мероприятий в рамках областного закона 147-оз)</t>
  </si>
  <si>
    <t>Благоустройство парка семейного отдыха (2 этап) в дер. Овсище (реализация мероприятий в рамках областного закона 147-оз)</t>
  </si>
  <si>
    <t>Исп. Рулёва Т.Ю., 2 28 62</t>
  </si>
  <si>
    <t>2026 г.</t>
  </si>
  <si>
    <t xml:space="preserve">Учитывая справочную информацию, дефицит бюджета на 2024 год уменьшится на 54,7 тыс. руб. и составит 3 944,4 тыс. руб. или 20,4 процента объема доходов местного бюджета без учета объема безвозмездных поступлений.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</si>
</sst>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i/>
      <sz val="12"/>
      <color theme="1"/>
      <name val="Times New Roman"/>
      <family val="1"/>
    </font>
    <font>
      <i/>
      <sz val="10"/>
      <color theme="1"/>
      <name val="Arial Cyr"/>
      <family val="0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Alignment="1">
      <alignment wrapText="1"/>
    </xf>
    <xf numFmtId="0" fontId="69" fillId="0" borderId="0" xfId="0" applyFont="1" applyFill="1" applyAlignment="1">
      <alignment wrapText="1"/>
    </xf>
    <xf numFmtId="0" fontId="69" fillId="0" borderId="0" xfId="0" applyFont="1" applyAlignment="1">
      <alignment wrapText="1"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Border="1" applyAlignment="1">
      <alignment wrapText="1"/>
    </xf>
    <xf numFmtId="0" fontId="69" fillId="0" borderId="0" xfId="0" applyFont="1" applyFill="1" applyAlignment="1">
      <alignment horizontal="center" wrapText="1"/>
    </xf>
    <xf numFmtId="188" fontId="71" fillId="0" borderId="0" xfId="53" applyNumberFormat="1" applyFont="1" applyFill="1" applyBorder="1" applyAlignment="1">
      <alignment horizontal="center" vertical="center" wrapText="1"/>
      <protection/>
    </xf>
    <xf numFmtId="49" fontId="71" fillId="0" borderId="0" xfId="53" applyNumberFormat="1" applyFont="1" applyFill="1" applyBorder="1" applyAlignment="1">
      <alignment horizontal="justify" vertical="center" wrapText="1"/>
      <protection/>
    </xf>
    <xf numFmtId="0" fontId="72" fillId="0" borderId="0" xfId="0" applyFont="1" applyAlignment="1">
      <alignment/>
    </xf>
    <xf numFmtId="0" fontId="1" fillId="0" borderId="0" xfId="0" applyNumberFormat="1" applyFont="1" applyFill="1" applyAlignment="1">
      <alignment horizontal="left" vertical="top" readingOrder="2"/>
    </xf>
    <xf numFmtId="188" fontId="7" fillId="33" borderId="10" xfId="53" applyNumberFormat="1" applyFont="1" applyFill="1" applyBorder="1" applyAlignment="1">
      <alignment horizontal="center" vertical="center" wrapText="1"/>
      <protection/>
    </xf>
    <xf numFmtId="0" fontId="73" fillId="0" borderId="0" xfId="0" applyFont="1" applyBorder="1" applyAlignment="1">
      <alignment horizontal="justify" wrapText="1"/>
    </xf>
    <xf numFmtId="0" fontId="74" fillId="0" borderId="0" xfId="0" applyNumberFormat="1" applyFont="1" applyFill="1" applyAlignment="1">
      <alignment readingOrder="2"/>
    </xf>
    <xf numFmtId="0" fontId="70" fillId="0" borderId="0" xfId="0" applyFont="1" applyFill="1" applyAlignment="1">
      <alignment/>
    </xf>
    <xf numFmtId="0" fontId="74" fillId="0" borderId="0" xfId="0" applyNumberFormat="1" applyFont="1" applyFill="1" applyAlignment="1">
      <alignment horizontal="left" vertical="top" readingOrder="2"/>
    </xf>
    <xf numFmtId="0" fontId="74" fillId="0" borderId="0" xfId="0" applyNumberFormat="1" applyFont="1" applyFill="1" applyBorder="1" applyAlignment="1">
      <alignment horizontal="left" vertical="top" readingOrder="2"/>
    </xf>
    <xf numFmtId="0" fontId="75" fillId="0" borderId="0" xfId="0" applyFont="1" applyFill="1" applyBorder="1" applyAlignment="1">
      <alignment wrapText="1"/>
    </xf>
    <xf numFmtId="0" fontId="76" fillId="34" borderId="0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wrapText="1"/>
    </xf>
    <xf numFmtId="0" fontId="70" fillId="0" borderId="0" xfId="0" applyFont="1" applyFill="1" applyAlignment="1">
      <alignment horizontal="left" vertical="top" wrapText="1"/>
    </xf>
    <xf numFmtId="188" fontId="9" fillId="34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88" fontId="9" fillId="33" borderId="11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readingOrder="2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34" borderId="0" xfId="0" applyFont="1" applyFill="1" applyBorder="1" applyAlignment="1">
      <alignment horizontal="center" wrapText="1"/>
    </xf>
    <xf numFmtId="188" fontId="5" fillId="0" borderId="12" xfId="53" applyNumberFormat="1" applyFont="1" applyFill="1" applyBorder="1" applyAlignment="1">
      <alignment horizontal="center" vertical="center" wrapText="1"/>
      <protection/>
    </xf>
    <xf numFmtId="188" fontId="5" fillId="0" borderId="13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188" fontId="78" fillId="0" borderId="13" xfId="0" applyNumberFormat="1" applyFont="1" applyBorder="1" applyAlignment="1">
      <alignment/>
    </xf>
    <xf numFmtId="0" fontId="78" fillId="0" borderId="13" xfId="0" applyFont="1" applyBorder="1" applyAlignment="1">
      <alignment horizontal="right" wrapText="1"/>
    </xf>
    <xf numFmtId="188" fontId="79" fillId="0" borderId="13" xfId="0" applyNumberFormat="1" applyFont="1" applyBorder="1" applyAlignment="1">
      <alignment/>
    </xf>
    <xf numFmtId="0" fontId="80" fillId="0" borderId="13" xfId="0" applyFont="1" applyBorder="1" applyAlignment="1">
      <alignment horizontal="right" wrapText="1"/>
    </xf>
    <xf numFmtId="188" fontId="81" fillId="0" borderId="13" xfId="0" applyNumberFormat="1" applyFont="1" applyBorder="1" applyAlignment="1">
      <alignment/>
    </xf>
    <xf numFmtId="0" fontId="80" fillId="0" borderId="13" xfId="0" applyFont="1" applyBorder="1" applyAlignment="1">
      <alignment horizontal="justify" vertical="top" wrapText="1"/>
    </xf>
    <xf numFmtId="188" fontId="81" fillId="0" borderId="13" xfId="0" applyNumberFormat="1" applyFont="1" applyFill="1" applyBorder="1" applyAlignment="1">
      <alignment/>
    </xf>
    <xf numFmtId="188" fontId="7" fillId="33" borderId="12" xfId="53" applyNumberFormat="1" applyFont="1" applyFill="1" applyBorder="1" applyAlignment="1">
      <alignment horizontal="center" vertical="center" wrapText="1"/>
      <protection/>
    </xf>
    <xf numFmtId="188" fontId="7" fillId="33" borderId="13" xfId="53" applyNumberFormat="1" applyFont="1" applyFill="1" applyBorder="1" applyAlignment="1">
      <alignment horizontal="center" vertical="center" wrapText="1"/>
      <protection/>
    </xf>
    <xf numFmtId="0" fontId="16" fillId="0" borderId="0" xfId="0" applyNumberFormat="1" applyFont="1" applyFill="1" applyAlignment="1">
      <alignment horizontal="left" vertical="top" readingOrder="2"/>
    </xf>
    <xf numFmtId="0" fontId="12" fillId="0" borderId="0" xfId="0" applyFont="1" applyFill="1" applyAlignment="1">
      <alignment wrapText="1"/>
    </xf>
    <xf numFmtId="188" fontId="17" fillId="0" borderId="0" xfId="0" applyNumberFormat="1" applyFont="1" applyFill="1" applyBorder="1" applyAlignment="1">
      <alignment horizontal="center" wrapText="1"/>
    </xf>
    <xf numFmtId="188" fontId="4" fillId="0" borderId="12" xfId="53" applyNumberFormat="1" applyFont="1" applyFill="1" applyBorder="1" applyAlignment="1">
      <alignment horizontal="center" vertical="center" wrapText="1"/>
      <protection/>
    </xf>
    <xf numFmtId="188" fontId="4" fillId="0" borderId="14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wrapText="1"/>
    </xf>
    <xf numFmtId="188" fontId="7" fillId="33" borderId="15" xfId="53" applyNumberFormat="1" applyFont="1" applyFill="1" applyBorder="1" applyAlignment="1">
      <alignment horizontal="center" vertical="center" wrapText="1"/>
      <protection/>
    </xf>
    <xf numFmtId="188" fontId="4" fillId="35" borderId="12" xfId="53" applyNumberFormat="1" applyFont="1" applyFill="1" applyBorder="1" applyAlignment="1">
      <alignment horizontal="center" vertical="center" wrapText="1"/>
      <protection/>
    </xf>
    <xf numFmtId="188" fontId="4" fillId="35" borderId="13" xfId="53" applyNumberFormat="1" applyFont="1" applyFill="1" applyBorder="1" applyAlignment="1">
      <alignment horizontal="center" vertical="center" wrapText="1"/>
      <protection/>
    </xf>
    <xf numFmtId="188" fontId="7" fillId="33" borderId="16" xfId="53" applyNumberFormat="1" applyFont="1" applyFill="1" applyBorder="1" applyAlignment="1">
      <alignment horizontal="center" vertical="center" wrapText="1"/>
      <protection/>
    </xf>
    <xf numFmtId="188" fontId="7" fillId="33" borderId="17" xfId="53" applyNumberFormat="1" applyFont="1" applyFill="1" applyBorder="1" applyAlignment="1">
      <alignment horizontal="center" vertical="center" wrapText="1"/>
      <protection/>
    </xf>
    <xf numFmtId="188" fontId="9" fillId="33" borderId="18" xfId="53" applyNumberFormat="1" applyFont="1" applyFill="1" applyBorder="1" applyAlignment="1">
      <alignment horizontal="center" vertical="center" wrapText="1"/>
      <protection/>
    </xf>
    <xf numFmtId="188" fontId="5" fillId="35" borderId="12" xfId="53" applyNumberFormat="1" applyFont="1" applyFill="1" applyBorder="1" applyAlignment="1">
      <alignment horizontal="center" vertical="center" wrapText="1"/>
      <protection/>
    </xf>
    <xf numFmtId="188" fontId="5" fillId="35" borderId="13" xfId="53" applyNumberFormat="1" applyFont="1" applyFill="1" applyBorder="1" applyAlignment="1">
      <alignment horizontal="center" vertical="center" wrapText="1"/>
      <protection/>
    </xf>
    <xf numFmtId="188" fontId="4" fillId="0" borderId="13" xfId="53" applyNumberFormat="1" applyFont="1" applyFill="1" applyBorder="1" applyAlignment="1">
      <alignment horizontal="center" vertical="center" wrapText="1"/>
      <protection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/>
    </xf>
    <xf numFmtId="188" fontId="4" fillId="0" borderId="13" xfId="53" applyNumberFormat="1" applyFont="1" applyFill="1" applyBorder="1" applyAlignment="1">
      <alignment horizontal="right" vertical="center" wrapText="1" indent="1"/>
      <protection/>
    </xf>
    <xf numFmtId="188" fontId="4" fillId="0" borderId="15" xfId="53" applyNumberFormat="1" applyFont="1" applyFill="1" applyBorder="1" applyAlignment="1">
      <alignment horizontal="center" vertical="center" wrapText="1"/>
      <protection/>
    </xf>
    <xf numFmtId="188" fontId="4" fillId="0" borderId="19" xfId="53" applyNumberFormat="1" applyFont="1" applyFill="1" applyBorder="1" applyAlignment="1">
      <alignment horizontal="center" vertical="center" wrapText="1"/>
      <protection/>
    </xf>
    <xf numFmtId="188" fontId="4" fillId="0" borderId="20" xfId="0" applyNumberFormat="1" applyFont="1" applyFill="1" applyBorder="1" applyAlignment="1">
      <alignment horizontal="center" vertical="center" wrapText="1"/>
    </xf>
    <xf numFmtId="188" fontId="4" fillId="0" borderId="21" xfId="0" applyNumberFormat="1" applyFont="1" applyFill="1" applyBorder="1" applyAlignment="1">
      <alignment horizontal="center" vertical="center" wrapText="1"/>
    </xf>
    <xf numFmtId="0" fontId="82" fillId="0" borderId="14" xfId="0" applyFont="1" applyBorder="1" applyAlignment="1">
      <alignment horizontal="justify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8" fontId="7" fillId="33" borderId="20" xfId="53" applyNumberFormat="1" applyFont="1" applyFill="1" applyBorder="1" applyAlignment="1">
      <alignment horizontal="left" vertical="center" wrapText="1"/>
      <protection/>
    </xf>
    <xf numFmtId="188" fontId="7" fillId="33" borderId="24" xfId="53" applyNumberFormat="1" applyFont="1" applyFill="1" applyBorder="1" applyAlignment="1">
      <alignment horizontal="left" vertical="center" wrapText="1"/>
      <protection/>
    </xf>
    <xf numFmtId="188" fontId="7" fillId="33" borderId="25" xfId="53" applyNumberFormat="1" applyFont="1" applyFill="1" applyBorder="1" applyAlignment="1">
      <alignment horizontal="left" vertical="center" wrapText="1"/>
      <protection/>
    </xf>
    <xf numFmtId="49" fontId="5" fillId="0" borderId="26" xfId="0" applyNumberFormat="1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2" fontId="5" fillId="0" borderId="14" xfId="53" applyNumberFormat="1" applyFont="1" applyFill="1" applyBorder="1" applyAlignment="1">
      <alignment horizontal="left" vertical="center" wrapText="1"/>
      <protection/>
    </xf>
    <xf numFmtId="2" fontId="5" fillId="0" borderId="22" xfId="53" applyNumberFormat="1" applyFont="1" applyFill="1" applyBorder="1" applyAlignment="1">
      <alignment horizontal="left" vertical="center" wrapText="1"/>
      <protection/>
    </xf>
    <xf numFmtId="2" fontId="5" fillId="0" borderId="23" xfId="53" applyNumberFormat="1" applyFont="1" applyFill="1" applyBorder="1" applyAlignment="1">
      <alignment horizontal="left" vertical="center" wrapText="1"/>
      <protection/>
    </xf>
    <xf numFmtId="0" fontId="78" fillId="0" borderId="14" xfId="0" applyFont="1" applyBorder="1" applyAlignment="1">
      <alignment horizontal="justify" wrapText="1"/>
    </xf>
    <xf numFmtId="0" fontId="78" fillId="0" borderId="22" xfId="0" applyFont="1" applyBorder="1" applyAlignment="1">
      <alignment horizontal="justify" wrapText="1"/>
    </xf>
    <xf numFmtId="0" fontId="78" fillId="0" borderId="23" xfId="0" applyFont="1" applyBorder="1" applyAlignment="1">
      <alignment horizontal="justify" wrapText="1"/>
    </xf>
    <xf numFmtId="0" fontId="78" fillId="0" borderId="14" xfId="0" applyFont="1" applyBorder="1" applyAlignment="1">
      <alignment horizontal="center"/>
    </xf>
    <xf numFmtId="0" fontId="78" fillId="0" borderId="22" xfId="0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2" fontId="5" fillId="0" borderId="29" xfId="53" applyNumberFormat="1" applyFont="1" applyFill="1" applyBorder="1" applyAlignment="1">
      <alignment horizontal="justify" vertical="center" wrapText="1"/>
      <protection/>
    </xf>
    <xf numFmtId="49" fontId="7" fillId="33" borderId="10" xfId="53" applyNumberFormat="1" applyFont="1" applyFill="1" applyBorder="1" applyAlignment="1">
      <alignment horizontal="justify" vertical="center" wrapText="1"/>
      <protection/>
    </xf>
    <xf numFmtId="49" fontId="8" fillId="33" borderId="30" xfId="53" applyNumberFormat="1" applyFont="1" applyFill="1" applyBorder="1" applyAlignment="1">
      <alignment horizontal="left" vertical="center" wrapText="1"/>
      <protection/>
    </xf>
    <xf numFmtId="49" fontId="8" fillId="33" borderId="31" xfId="53" applyNumberFormat="1" applyFont="1" applyFill="1" applyBorder="1" applyAlignment="1">
      <alignment horizontal="left" vertical="center" wrapText="1"/>
      <protection/>
    </xf>
    <xf numFmtId="49" fontId="8" fillId="33" borderId="32" xfId="53" applyNumberFormat="1" applyFont="1" applyFill="1" applyBorder="1" applyAlignment="1">
      <alignment horizontal="left" vertical="center" wrapText="1"/>
      <protection/>
    </xf>
    <xf numFmtId="0" fontId="78" fillId="0" borderId="10" xfId="0" applyFont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0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wrapText="1"/>
    </xf>
    <xf numFmtId="0" fontId="80" fillId="0" borderId="14" xfId="0" applyFont="1" applyBorder="1" applyAlignment="1">
      <alignment horizontal="justify" wrapText="1"/>
    </xf>
    <xf numFmtId="0" fontId="80" fillId="0" borderId="22" xfId="0" applyFont="1" applyBorder="1" applyAlignment="1">
      <alignment horizontal="justify" wrapText="1"/>
    </xf>
    <xf numFmtId="0" fontId="80" fillId="0" borderId="23" xfId="0" applyFont="1" applyBorder="1" applyAlignment="1">
      <alignment horizontal="justify" wrapText="1"/>
    </xf>
    <xf numFmtId="0" fontId="78" fillId="0" borderId="34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84" fillId="0" borderId="14" xfId="0" applyFont="1" applyBorder="1" applyAlignment="1">
      <alignment horizontal="center" wrapText="1"/>
    </xf>
    <xf numFmtId="0" fontId="84" fillId="0" borderId="22" xfId="0" applyFont="1" applyBorder="1" applyAlignment="1">
      <alignment horizontal="center" wrapText="1"/>
    </xf>
    <xf numFmtId="0" fontId="84" fillId="0" borderId="23" xfId="0" applyFont="1" applyBorder="1" applyAlignment="1">
      <alignment horizontal="center" wrapText="1"/>
    </xf>
    <xf numFmtId="0" fontId="78" fillId="0" borderId="14" xfId="0" applyFont="1" applyBorder="1" applyAlignment="1">
      <alignment horizontal="justify" vertical="top" wrapText="1"/>
    </xf>
    <xf numFmtId="0" fontId="78" fillId="0" borderId="22" xfId="0" applyFont="1" applyBorder="1" applyAlignment="1">
      <alignment horizontal="justify" vertical="top" wrapText="1"/>
    </xf>
    <xf numFmtId="0" fontId="78" fillId="0" borderId="23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wrapText="1"/>
    </xf>
    <xf numFmtId="0" fontId="83" fillId="0" borderId="14" xfId="0" applyFont="1" applyBorder="1" applyAlignment="1">
      <alignment horizontal="center" wrapText="1"/>
    </xf>
    <xf numFmtId="0" fontId="83" fillId="0" borderId="22" xfId="0" applyFont="1" applyBorder="1" applyAlignment="1">
      <alignment horizontal="center" wrapText="1"/>
    </xf>
    <xf numFmtId="0" fontId="83" fillId="0" borderId="23" xfId="0" applyFont="1" applyBorder="1" applyAlignment="1">
      <alignment horizontal="center" wrapText="1"/>
    </xf>
    <xf numFmtId="0" fontId="85" fillId="0" borderId="0" xfId="0" applyFont="1" applyAlignment="1">
      <alignment horizontal="justify"/>
    </xf>
    <xf numFmtId="0" fontId="80" fillId="0" borderId="14" xfId="0" applyFont="1" applyBorder="1" applyAlignment="1">
      <alignment horizontal="justify" vertical="top" wrapText="1"/>
    </xf>
    <xf numFmtId="0" fontId="80" fillId="0" borderId="22" xfId="0" applyFont="1" applyBorder="1" applyAlignment="1">
      <alignment horizontal="justify" vertical="top" wrapText="1"/>
    </xf>
    <xf numFmtId="0" fontId="80" fillId="0" borderId="23" xfId="0" applyFont="1" applyBorder="1" applyAlignment="1">
      <alignment horizontal="justify" vertical="top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2" fontId="5" fillId="0" borderId="13" xfId="53" applyNumberFormat="1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49" fontId="8" fillId="33" borderId="14" xfId="53" applyNumberFormat="1" applyFont="1" applyFill="1" applyBorder="1" applyAlignment="1">
      <alignment horizontal="justify" vertical="center" wrapText="1"/>
      <protection/>
    </xf>
    <xf numFmtId="49" fontId="8" fillId="33" borderId="22" xfId="53" applyNumberFormat="1" applyFont="1" applyFill="1" applyBorder="1" applyAlignment="1">
      <alignment horizontal="justify" vertical="center" wrapText="1"/>
      <protection/>
    </xf>
    <xf numFmtId="49" fontId="8" fillId="33" borderId="39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Fill="1" applyBorder="1" applyAlignment="1">
      <alignment wrapText="1"/>
    </xf>
    <xf numFmtId="2" fontId="5" fillId="0" borderId="39" xfId="53" applyNumberFormat="1" applyFont="1" applyFill="1" applyBorder="1" applyAlignment="1">
      <alignment horizontal="left" vertical="center" wrapText="1"/>
      <protection/>
    </xf>
    <xf numFmtId="49" fontId="9" fillId="33" borderId="40" xfId="53" applyNumberFormat="1" applyFont="1" applyFill="1" applyBorder="1" applyAlignment="1">
      <alignment horizontal="justify" vertical="center" wrapText="1"/>
      <protection/>
    </xf>
    <xf numFmtId="49" fontId="9" fillId="33" borderId="41" xfId="53" applyNumberFormat="1" applyFont="1" applyFill="1" applyBorder="1" applyAlignment="1">
      <alignment horizontal="justify" vertical="center" wrapText="1"/>
      <protection/>
    </xf>
    <xf numFmtId="49" fontId="9" fillId="33" borderId="42" xfId="53" applyNumberFormat="1" applyFont="1" applyFill="1" applyBorder="1" applyAlignment="1">
      <alignment horizontal="justify" vertical="center" wrapText="1"/>
      <protection/>
    </xf>
    <xf numFmtId="0" fontId="84" fillId="0" borderId="13" xfId="0" applyFont="1" applyBorder="1" applyAlignment="1">
      <alignment horizontal="center" wrapText="1"/>
    </xf>
    <xf numFmtId="0" fontId="78" fillId="0" borderId="13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9" fillId="33" borderId="18" xfId="0" applyFont="1" applyFill="1" applyBorder="1" applyAlignment="1">
      <alignment horizontal="justify" vertical="center" wrapText="1"/>
    </xf>
    <xf numFmtId="0" fontId="9" fillId="33" borderId="43" xfId="0" applyFont="1" applyFill="1" applyBorder="1" applyAlignment="1">
      <alignment horizontal="justify" vertical="center" wrapText="1"/>
    </xf>
    <xf numFmtId="2" fontId="5" fillId="35" borderId="13" xfId="53" applyNumberFormat="1" applyFont="1" applyFill="1" applyBorder="1" applyAlignment="1">
      <alignment horizontal="justify" vertical="center" wrapText="1"/>
      <protection/>
    </xf>
    <xf numFmtId="2" fontId="5" fillId="35" borderId="29" xfId="53" applyNumberFormat="1" applyFont="1" applyFill="1" applyBorder="1" applyAlignment="1">
      <alignment horizontal="justify" vertical="center" wrapText="1"/>
      <protection/>
    </xf>
    <xf numFmtId="49" fontId="8" fillId="33" borderId="34" xfId="53" applyNumberFormat="1" applyFont="1" applyFill="1" applyBorder="1" applyAlignment="1">
      <alignment horizontal="justify" vertical="center" wrapText="1"/>
      <protection/>
    </xf>
    <xf numFmtId="49" fontId="8" fillId="33" borderId="19" xfId="53" applyNumberFormat="1" applyFont="1" applyFill="1" applyBorder="1" applyAlignment="1">
      <alignment horizontal="justify" vertical="center" wrapText="1"/>
      <protection/>
    </xf>
    <xf numFmtId="49" fontId="8" fillId="33" borderId="44" xfId="53" applyNumberFormat="1" applyFont="1" applyFill="1" applyBorder="1" applyAlignment="1">
      <alignment horizontal="justify" vertical="center" wrapText="1"/>
      <protection/>
    </xf>
    <xf numFmtId="2" fontId="5" fillId="0" borderId="21" xfId="53" applyNumberFormat="1" applyFont="1" applyFill="1" applyBorder="1" applyAlignment="1">
      <alignment horizontal="left" vertical="top" wrapText="1"/>
      <protection/>
    </xf>
    <xf numFmtId="2" fontId="5" fillId="0" borderId="45" xfId="53" applyNumberFormat="1" applyFont="1" applyFill="1" applyBorder="1" applyAlignment="1">
      <alignment horizontal="left" vertical="top" wrapText="1"/>
      <protection/>
    </xf>
    <xf numFmtId="2" fontId="5" fillId="0" borderId="46" xfId="53" applyNumberFormat="1" applyFont="1" applyFill="1" applyBorder="1" applyAlignment="1">
      <alignment horizontal="left" vertical="top" wrapText="1"/>
      <protection/>
    </xf>
    <xf numFmtId="2" fontId="5" fillId="0" borderId="14" xfId="53" applyNumberFormat="1" applyFont="1" applyFill="1" applyBorder="1" applyAlignment="1">
      <alignment horizontal="justify" vertical="center" wrapText="1"/>
      <protection/>
    </xf>
    <xf numFmtId="2" fontId="5" fillId="0" borderId="22" xfId="53" applyNumberFormat="1" applyFont="1" applyFill="1" applyBorder="1" applyAlignment="1">
      <alignment horizontal="justify" vertical="center" wrapText="1"/>
      <protection/>
    </xf>
    <xf numFmtId="2" fontId="5" fillId="0" borderId="39" xfId="53" applyNumberFormat="1" applyFont="1" applyFill="1" applyBorder="1" applyAlignment="1">
      <alignment horizontal="justify" vertical="center" wrapText="1"/>
      <protection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5" fillId="35" borderId="13" xfId="53" applyNumberFormat="1" applyFont="1" applyFill="1" applyBorder="1" applyAlignment="1">
      <alignment horizontal="left" vertical="center" wrapText="1"/>
      <protection/>
    </xf>
    <xf numFmtId="49" fontId="5" fillId="35" borderId="29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885825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419475" y="1839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419475" y="1839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419475" y="1839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419475" y="1839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419475" y="1839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419475" y="1839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419475" y="1839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419475" y="1839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419475" y="1839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419475" y="1839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419475" y="1839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419475" y="1839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419475" y="1839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419475" y="1839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419475" y="1839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58</xdr:row>
      <xdr:rowOff>0</xdr:rowOff>
    </xdr:from>
    <xdr:to>
      <xdr:col>13</xdr:col>
      <xdr:colOff>0</xdr:colOff>
      <xdr:row>58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8134350" y="1810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58</xdr:row>
      <xdr:rowOff>0</xdr:rowOff>
    </xdr:from>
    <xdr:to>
      <xdr:col>13</xdr:col>
      <xdr:colOff>0</xdr:colOff>
      <xdr:row>58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8134350" y="1810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3419475" y="205644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3419475" y="205644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0" name="AutoShape 12"/>
        <xdr:cNvSpPr>
          <a:spLocks/>
        </xdr:cNvSpPr>
      </xdr:nvSpPr>
      <xdr:spPr>
        <a:xfrm>
          <a:off x="3419475" y="205644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3419475" y="205644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3419475" y="205644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3" name="AutoShape 37"/>
        <xdr:cNvSpPr>
          <a:spLocks/>
        </xdr:cNvSpPr>
      </xdr:nvSpPr>
      <xdr:spPr>
        <a:xfrm>
          <a:off x="3419475" y="205644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3419475" y="205644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3419475" y="205644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6" name="AutoShape 40"/>
        <xdr:cNvSpPr>
          <a:spLocks/>
        </xdr:cNvSpPr>
      </xdr:nvSpPr>
      <xdr:spPr>
        <a:xfrm>
          <a:off x="3419475" y="205644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7" name="AutoShape 41"/>
        <xdr:cNvSpPr>
          <a:spLocks/>
        </xdr:cNvSpPr>
      </xdr:nvSpPr>
      <xdr:spPr>
        <a:xfrm>
          <a:off x="3419475" y="205644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8" name="AutoShape 42"/>
        <xdr:cNvSpPr>
          <a:spLocks/>
        </xdr:cNvSpPr>
      </xdr:nvSpPr>
      <xdr:spPr>
        <a:xfrm>
          <a:off x="3419475" y="205644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9" name="AutoShape 43"/>
        <xdr:cNvSpPr>
          <a:spLocks/>
        </xdr:cNvSpPr>
      </xdr:nvSpPr>
      <xdr:spPr>
        <a:xfrm>
          <a:off x="3419475" y="205644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30" name="AutoShape 44"/>
        <xdr:cNvSpPr>
          <a:spLocks/>
        </xdr:cNvSpPr>
      </xdr:nvSpPr>
      <xdr:spPr>
        <a:xfrm>
          <a:off x="3419475" y="205644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31" name="AutoShape 64"/>
        <xdr:cNvSpPr>
          <a:spLocks/>
        </xdr:cNvSpPr>
      </xdr:nvSpPr>
      <xdr:spPr>
        <a:xfrm>
          <a:off x="3419475" y="205644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32" name="AutoShape 65"/>
        <xdr:cNvSpPr>
          <a:spLocks/>
        </xdr:cNvSpPr>
      </xdr:nvSpPr>
      <xdr:spPr>
        <a:xfrm>
          <a:off x="3419475" y="205644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8;&#1072;&#1074;&#1086;&#1095;&#1085;&#1072;&#1103;%20&#1080;&#1085;&#1092;&#1086;&#1088;&#1084;&#1072;&#1094;&#1080;&#1103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 зап  "/>
    </sheetNames>
    <sheetDataSet>
      <sheetData sheetId="0">
        <row r="36">
          <cell r="H36">
            <v>3614.3</v>
          </cell>
          <cell r="I36">
            <v>25.6</v>
          </cell>
          <cell r="J36">
            <v>217.20000000000002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9"/>
  <sheetViews>
    <sheetView tabSelected="1" view="pageBreakPreview" zoomScaleSheetLayoutView="100" zoomScalePageLayoutView="0" workbookViewId="0" topLeftCell="A54">
      <selection activeCell="A75" sqref="A75:M75"/>
    </sheetView>
  </sheetViews>
  <sheetFormatPr defaultColWidth="8.8515625" defaultRowHeight="12.75"/>
  <cols>
    <col min="1" max="1" width="10.8515625" style="7" customWidth="1"/>
    <col min="2" max="2" width="10.00390625" style="4" customWidth="1"/>
    <col min="3" max="3" width="9.7109375" style="4" customWidth="1"/>
    <col min="4" max="4" width="7.421875" style="4" customWidth="1"/>
    <col min="5" max="5" width="13.28125" style="4" customWidth="1"/>
    <col min="6" max="6" width="6.421875" style="4" customWidth="1"/>
    <col min="7" max="7" width="11.421875" style="4" customWidth="1"/>
    <col min="8" max="8" width="2.00390625" style="4" customWidth="1"/>
    <col min="9" max="9" width="6.28125" style="4" customWidth="1"/>
    <col min="10" max="10" width="9.7109375" style="4" customWidth="1"/>
    <col min="11" max="11" width="10.28125" style="4" customWidth="1"/>
    <col min="12" max="12" width="10.421875" style="14" customWidth="1"/>
    <col min="13" max="13" width="14.140625" style="3" customWidth="1"/>
    <col min="14" max="16384" width="8.8515625" style="3" customWidth="1"/>
  </cols>
  <sheetData>
    <row r="1" spans="1:13" ht="15.75">
      <c r="A1" s="163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2"/>
      <c r="M1" s="162"/>
    </row>
    <row r="2" spans="1:13" ht="15.75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2"/>
      <c r="M2" s="162"/>
    </row>
    <row r="3" spans="1:13" ht="15" customHeight="1">
      <c r="A3" s="161" t="s">
        <v>68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2"/>
      <c r="M3" s="162"/>
    </row>
    <row r="4" spans="1:13" ht="1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2"/>
      <c r="M4" s="162"/>
    </row>
    <row r="5" spans="1:13" ht="1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2"/>
      <c r="M5" s="162"/>
    </row>
    <row r="6" spans="1:13" ht="26.2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2"/>
      <c r="M6" s="162"/>
    </row>
    <row r="7" spans="1:13" ht="22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6"/>
      <c r="M7" s="46"/>
    </row>
    <row r="8" spans="1:14" s="58" customFormat="1" ht="33.75" customHeight="1">
      <c r="A8" s="167" t="s">
        <v>62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57"/>
    </row>
    <row r="9" spans="1:14" s="24" customFormat="1" ht="15" customHeight="1">
      <c r="A9" s="59" t="s">
        <v>1</v>
      </c>
      <c r="B9" s="59"/>
      <c r="C9" s="59"/>
      <c r="D9" s="23"/>
      <c r="E9" s="23"/>
      <c r="F9" s="23"/>
      <c r="G9" s="23"/>
      <c r="H9" s="23"/>
      <c r="I9" s="23"/>
      <c r="J9" s="23"/>
      <c r="K9" s="23"/>
      <c r="L9" s="23"/>
      <c r="M9" s="23"/>
      <c r="N9" s="11"/>
    </row>
    <row r="10" spans="1:14" s="24" customFormat="1" ht="15" customHeight="1" thickBot="1">
      <c r="A10" s="22" t="s">
        <v>34</v>
      </c>
      <c r="B10" s="22" t="s">
        <v>36</v>
      </c>
      <c r="C10" s="22" t="s">
        <v>60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1"/>
    </row>
    <row r="11" spans="1:14" s="15" customFormat="1" ht="19.5" customHeight="1">
      <c r="A11" s="77">
        <v>1189</v>
      </c>
      <c r="B11" s="78">
        <v>0</v>
      </c>
      <c r="C11" s="78">
        <v>0</v>
      </c>
      <c r="D11" s="155" t="s">
        <v>63</v>
      </c>
      <c r="E11" s="156"/>
      <c r="F11" s="156"/>
      <c r="G11" s="156"/>
      <c r="H11" s="156"/>
      <c r="I11" s="156"/>
      <c r="J11" s="156"/>
      <c r="K11" s="156"/>
      <c r="L11" s="156"/>
      <c r="M11" s="157"/>
      <c r="N11" s="16"/>
    </row>
    <row r="12" spans="1:14" s="15" customFormat="1" ht="17.25" customHeight="1">
      <c r="A12" s="55">
        <f>SUM(A11:A11)</f>
        <v>1189</v>
      </c>
      <c r="B12" s="56">
        <f>SUM(B11:B11)</f>
        <v>0</v>
      </c>
      <c r="C12" s="56">
        <f>SUM(C11:C11)</f>
        <v>0</v>
      </c>
      <c r="D12" s="137" t="s">
        <v>69</v>
      </c>
      <c r="E12" s="138"/>
      <c r="F12" s="138"/>
      <c r="G12" s="138"/>
      <c r="H12" s="138"/>
      <c r="I12" s="138"/>
      <c r="J12" s="138"/>
      <c r="K12" s="138"/>
      <c r="L12" s="138"/>
      <c r="M12" s="139"/>
      <c r="N12" s="16"/>
    </row>
    <row r="13" spans="1:14" s="62" customFormat="1" ht="18" customHeight="1">
      <c r="A13" s="60">
        <v>0</v>
      </c>
      <c r="B13" s="61">
        <v>1978.1</v>
      </c>
      <c r="C13" s="61">
        <v>0</v>
      </c>
      <c r="D13" s="88" t="s">
        <v>64</v>
      </c>
      <c r="E13" s="89"/>
      <c r="F13" s="89"/>
      <c r="G13" s="89"/>
      <c r="H13" s="89"/>
      <c r="I13" s="89"/>
      <c r="J13" s="89"/>
      <c r="K13" s="89"/>
      <c r="L13" s="89"/>
      <c r="M13" s="141"/>
      <c r="N13" s="11"/>
    </row>
    <row r="14" spans="1:14" s="62" customFormat="1" ht="27" customHeight="1">
      <c r="A14" s="60">
        <v>0</v>
      </c>
      <c r="B14" s="61">
        <v>-1978.1</v>
      </c>
      <c r="C14" s="61">
        <v>0</v>
      </c>
      <c r="D14" s="88" t="s">
        <v>65</v>
      </c>
      <c r="E14" s="89"/>
      <c r="F14" s="89"/>
      <c r="G14" s="89"/>
      <c r="H14" s="89"/>
      <c r="I14" s="89"/>
      <c r="J14" s="89"/>
      <c r="K14" s="89"/>
      <c r="L14" s="89"/>
      <c r="M14" s="141"/>
      <c r="N14" s="11"/>
    </row>
    <row r="15" spans="1:14" s="62" customFormat="1" ht="23.25" customHeight="1">
      <c r="A15" s="60">
        <v>14.4</v>
      </c>
      <c r="B15" s="61">
        <v>25.6</v>
      </c>
      <c r="C15" s="61">
        <v>217.2</v>
      </c>
      <c r="D15" s="158" t="s">
        <v>31</v>
      </c>
      <c r="E15" s="159"/>
      <c r="F15" s="159"/>
      <c r="G15" s="159"/>
      <c r="H15" s="159"/>
      <c r="I15" s="159"/>
      <c r="J15" s="159"/>
      <c r="K15" s="159"/>
      <c r="L15" s="159"/>
      <c r="M15" s="160"/>
      <c r="N15" s="11"/>
    </row>
    <row r="16" spans="1:14" s="62" customFormat="1" ht="48.75" customHeight="1">
      <c r="A16" s="75">
        <v>-0.1</v>
      </c>
      <c r="B16" s="71">
        <v>0</v>
      </c>
      <c r="C16" s="76">
        <v>0</v>
      </c>
      <c r="D16" s="88" t="s">
        <v>67</v>
      </c>
      <c r="E16" s="89"/>
      <c r="F16" s="89"/>
      <c r="G16" s="89"/>
      <c r="H16" s="89"/>
      <c r="I16" s="89"/>
      <c r="J16" s="89"/>
      <c r="K16" s="89"/>
      <c r="L16" s="89"/>
      <c r="M16" s="141"/>
      <c r="N16" s="11"/>
    </row>
    <row r="17" spans="1:14" s="62" customFormat="1" ht="35.25" customHeight="1">
      <c r="A17" s="75">
        <v>3600</v>
      </c>
      <c r="B17" s="71">
        <v>0</v>
      </c>
      <c r="C17" s="76">
        <v>0</v>
      </c>
      <c r="D17" s="88" t="s">
        <v>61</v>
      </c>
      <c r="E17" s="89"/>
      <c r="F17" s="89"/>
      <c r="G17" s="89"/>
      <c r="H17" s="89"/>
      <c r="I17" s="89"/>
      <c r="J17" s="89"/>
      <c r="K17" s="89"/>
      <c r="L17" s="89"/>
      <c r="M17" s="141"/>
      <c r="N17" s="11"/>
    </row>
    <row r="18" spans="1:14" s="62" customFormat="1" ht="25.5" customHeight="1" thickBot="1">
      <c r="A18" s="63">
        <f>SUM(A13:A17)</f>
        <v>3614.3</v>
      </c>
      <c r="B18" s="63">
        <f>SUM(B13:B17)</f>
        <v>25.6</v>
      </c>
      <c r="C18" s="63">
        <f>SUM(C13:C17)</f>
        <v>217.2</v>
      </c>
      <c r="D18" s="152" t="s">
        <v>3</v>
      </c>
      <c r="E18" s="153"/>
      <c r="F18" s="153"/>
      <c r="G18" s="153"/>
      <c r="H18" s="153"/>
      <c r="I18" s="153"/>
      <c r="J18" s="153"/>
      <c r="K18" s="153"/>
      <c r="L18" s="153"/>
      <c r="M18" s="154"/>
      <c r="N18" s="11"/>
    </row>
    <row r="19" spans="1:14" s="62" customFormat="1" ht="43.5" customHeight="1" hidden="1">
      <c r="A19" s="64">
        <v>0</v>
      </c>
      <c r="B19" s="65">
        <v>0</v>
      </c>
      <c r="C19" s="65">
        <v>0</v>
      </c>
      <c r="D19" s="165" t="s">
        <v>23</v>
      </c>
      <c r="E19" s="165"/>
      <c r="F19" s="165"/>
      <c r="G19" s="165"/>
      <c r="H19" s="165"/>
      <c r="I19" s="165"/>
      <c r="J19" s="165"/>
      <c r="K19" s="165"/>
      <c r="L19" s="165"/>
      <c r="M19" s="166"/>
      <c r="N19" s="11"/>
    </row>
    <row r="20" spans="1:14" s="62" customFormat="1" ht="30.75" customHeight="1" hidden="1" thickBot="1">
      <c r="A20" s="66">
        <f>A19</f>
        <v>0</v>
      </c>
      <c r="B20" s="67">
        <f>B19</f>
        <v>0</v>
      </c>
      <c r="C20" s="67">
        <f>C19</f>
        <v>0</v>
      </c>
      <c r="D20" s="100" t="s">
        <v>24</v>
      </c>
      <c r="E20" s="101"/>
      <c r="F20" s="101"/>
      <c r="G20" s="101"/>
      <c r="H20" s="101"/>
      <c r="I20" s="101"/>
      <c r="J20" s="101"/>
      <c r="K20" s="101"/>
      <c r="L20" s="101"/>
      <c r="M20" s="102"/>
      <c r="N20" s="11"/>
    </row>
    <row r="21" spans="1:14" s="62" customFormat="1" ht="19.5" customHeight="1" thickBot="1">
      <c r="A21" s="25">
        <f>A18+A12+A20</f>
        <v>4803.3</v>
      </c>
      <c r="B21" s="68">
        <f>B18+B12+B20</f>
        <v>25.6</v>
      </c>
      <c r="C21" s="68">
        <f>C18+C12+C20</f>
        <v>217.2</v>
      </c>
      <c r="D21" s="142" t="s">
        <v>2</v>
      </c>
      <c r="E21" s="143"/>
      <c r="F21" s="143"/>
      <c r="G21" s="143"/>
      <c r="H21" s="143"/>
      <c r="I21" s="143"/>
      <c r="J21" s="143"/>
      <c r="K21" s="143"/>
      <c r="L21" s="143"/>
      <c r="M21" s="144"/>
      <c r="N21" s="11"/>
    </row>
    <row r="22" spans="1:14" s="2" customFormat="1" ht="8.25" customHeight="1">
      <c r="A22" s="8"/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16"/>
    </row>
    <row r="23" spans="1:14" s="18" customFormat="1" ht="19.5" customHeight="1">
      <c r="A23" s="140" t="s">
        <v>33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7"/>
    </row>
    <row r="24" spans="1:14" s="1" customFormat="1" ht="15" customHeight="1">
      <c r="A24" s="19"/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s="23" customFormat="1" ht="15" customHeight="1">
      <c r="A25" s="26" t="s">
        <v>1</v>
      </c>
      <c r="B25" s="26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</row>
    <row r="26" spans="1:14" s="24" customFormat="1" ht="15" customHeight="1" thickBot="1">
      <c r="A26" s="22" t="s">
        <v>34</v>
      </c>
      <c r="B26" s="22" t="s">
        <v>36</v>
      </c>
      <c r="C26" s="22" t="s">
        <v>60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1"/>
    </row>
    <row r="27" spans="1:14" s="23" customFormat="1" ht="23.25" customHeight="1">
      <c r="A27" s="82" t="s">
        <v>70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4"/>
      <c r="N27" s="28"/>
    </row>
    <row r="28" spans="1:13" s="23" customFormat="1" ht="48" customHeight="1">
      <c r="A28" s="74">
        <f>16.3+100</f>
        <v>116.3</v>
      </c>
      <c r="B28" s="71">
        <v>0</v>
      </c>
      <c r="C28" s="71">
        <v>0</v>
      </c>
      <c r="D28" s="72" t="s">
        <v>43</v>
      </c>
      <c r="E28" s="73" t="s">
        <v>44</v>
      </c>
      <c r="F28" s="73" t="s">
        <v>39</v>
      </c>
      <c r="G28" s="88" t="s">
        <v>90</v>
      </c>
      <c r="H28" s="89" t="s">
        <v>53</v>
      </c>
      <c r="I28" s="89" t="s">
        <v>53</v>
      </c>
      <c r="J28" s="89" t="s">
        <v>53</v>
      </c>
      <c r="K28" s="89" t="s">
        <v>53</v>
      </c>
      <c r="L28" s="89" t="s">
        <v>53</v>
      </c>
      <c r="M28" s="90" t="s">
        <v>53</v>
      </c>
    </row>
    <row r="29" spans="1:13" s="23" customFormat="1" ht="31.5" customHeight="1">
      <c r="A29" s="74">
        <v>30</v>
      </c>
      <c r="B29" s="71">
        <v>0</v>
      </c>
      <c r="C29" s="71">
        <v>0</v>
      </c>
      <c r="D29" s="72" t="s">
        <v>45</v>
      </c>
      <c r="E29" s="73" t="s">
        <v>74</v>
      </c>
      <c r="F29" s="73" t="s">
        <v>39</v>
      </c>
      <c r="G29" s="88" t="s">
        <v>75</v>
      </c>
      <c r="H29" s="89" t="s">
        <v>53</v>
      </c>
      <c r="I29" s="89" t="s">
        <v>53</v>
      </c>
      <c r="J29" s="89" t="s">
        <v>53</v>
      </c>
      <c r="K29" s="89" t="s">
        <v>53</v>
      </c>
      <c r="L29" s="89" t="s">
        <v>53</v>
      </c>
      <c r="M29" s="90" t="s">
        <v>53</v>
      </c>
    </row>
    <row r="30" spans="1:13" s="23" customFormat="1" ht="33.75" customHeight="1">
      <c r="A30" s="74">
        <v>80</v>
      </c>
      <c r="B30" s="71">
        <v>0</v>
      </c>
      <c r="C30" s="71">
        <v>0</v>
      </c>
      <c r="D30" s="72" t="s">
        <v>46</v>
      </c>
      <c r="E30" s="73" t="s">
        <v>47</v>
      </c>
      <c r="F30" s="73" t="s">
        <v>39</v>
      </c>
      <c r="G30" s="85" t="s">
        <v>76</v>
      </c>
      <c r="H30" s="86"/>
      <c r="I30" s="86"/>
      <c r="J30" s="86"/>
      <c r="K30" s="86"/>
      <c r="L30" s="86"/>
      <c r="M30" s="87"/>
    </row>
    <row r="31" spans="1:13" s="23" customFormat="1" ht="33.75" customHeight="1">
      <c r="A31" s="74">
        <v>0.132</v>
      </c>
      <c r="B31" s="71">
        <v>0</v>
      </c>
      <c r="C31" s="71">
        <v>0</v>
      </c>
      <c r="D31" s="72" t="s">
        <v>50</v>
      </c>
      <c r="E31" s="73" t="s">
        <v>51</v>
      </c>
      <c r="F31" s="73" t="s">
        <v>39</v>
      </c>
      <c r="G31" s="85" t="s">
        <v>77</v>
      </c>
      <c r="H31" s="86" t="s">
        <v>57</v>
      </c>
      <c r="I31" s="86" t="s">
        <v>57</v>
      </c>
      <c r="J31" s="86" t="s">
        <v>57</v>
      </c>
      <c r="K31" s="86" t="s">
        <v>57</v>
      </c>
      <c r="L31" s="86" t="s">
        <v>57</v>
      </c>
      <c r="M31" s="87" t="s">
        <v>57</v>
      </c>
    </row>
    <row r="32" spans="1:14" s="23" customFormat="1" ht="56.25" customHeight="1">
      <c r="A32" s="74">
        <v>50</v>
      </c>
      <c r="B32" s="71">
        <v>0</v>
      </c>
      <c r="C32" s="71">
        <v>0</v>
      </c>
      <c r="D32" s="72" t="s">
        <v>50</v>
      </c>
      <c r="E32" s="73" t="s">
        <v>78</v>
      </c>
      <c r="F32" s="73" t="s">
        <v>39</v>
      </c>
      <c r="G32" s="85" t="s">
        <v>79</v>
      </c>
      <c r="H32" s="86" t="s">
        <v>58</v>
      </c>
      <c r="I32" s="86" t="s">
        <v>58</v>
      </c>
      <c r="J32" s="86" t="s">
        <v>58</v>
      </c>
      <c r="K32" s="86" t="s">
        <v>58</v>
      </c>
      <c r="L32" s="86" t="s">
        <v>58</v>
      </c>
      <c r="M32" s="87" t="s">
        <v>58</v>
      </c>
      <c r="N32" s="28"/>
    </row>
    <row r="33" spans="1:13" s="23" customFormat="1" ht="40.5" customHeight="1">
      <c r="A33" s="74">
        <f>3+15</f>
        <v>18</v>
      </c>
      <c r="B33" s="71">
        <v>0</v>
      </c>
      <c r="C33" s="71">
        <v>0</v>
      </c>
      <c r="D33" s="72" t="s">
        <v>50</v>
      </c>
      <c r="E33" s="73" t="s">
        <v>80</v>
      </c>
      <c r="F33" s="73" t="s">
        <v>39</v>
      </c>
      <c r="G33" s="85" t="s">
        <v>81</v>
      </c>
      <c r="H33" s="86" t="s">
        <v>58</v>
      </c>
      <c r="I33" s="86" t="s">
        <v>58</v>
      </c>
      <c r="J33" s="86" t="s">
        <v>58</v>
      </c>
      <c r="K33" s="86" t="s">
        <v>58</v>
      </c>
      <c r="L33" s="86" t="s">
        <v>58</v>
      </c>
      <c r="M33" s="87" t="s">
        <v>58</v>
      </c>
    </row>
    <row r="34" spans="1:13" s="23" customFormat="1" ht="30.75" customHeight="1">
      <c r="A34" s="74">
        <v>200</v>
      </c>
      <c r="B34" s="71">
        <v>0</v>
      </c>
      <c r="C34" s="71">
        <v>0</v>
      </c>
      <c r="D34" s="72" t="s">
        <v>52</v>
      </c>
      <c r="E34" s="73" t="s">
        <v>87</v>
      </c>
      <c r="F34" s="73" t="s">
        <v>39</v>
      </c>
      <c r="G34" s="85" t="s">
        <v>88</v>
      </c>
      <c r="H34" s="86" t="s">
        <v>59</v>
      </c>
      <c r="I34" s="86" t="s">
        <v>59</v>
      </c>
      <c r="J34" s="86" t="s">
        <v>59</v>
      </c>
      <c r="K34" s="86" t="s">
        <v>59</v>
      </c>
      <c r="L34" s="86" t="s">
        <v>59</v>
      </c>
      <c r="M34" s="87" t="s">
        <v>59</v>
      </c>
    </row>
    <row r="35" spans="1:13" s="23" customFormat="1" ht="71.25" customHeight="1">
      <c r="A35" s="74">
        <f>157.00176+67.89724+40</f>
        <v>264.899</v>
      </c>
      <c r="B35" s="71">
        <v>0</v>
      </c>
      <c r="C35" s="71">
        <v>0</v>
      </c>
      <c r="D35" s="72" t="s">
        <v>52</v>
      </c>
      <c r="E35" s="73" t="s">
        <v>55</v>
      </c>
      <c r="F35" s="73" t="s">
        <v>39</v>
      </c>
      <c r="G35" s="85" t="s">
        <v>82</v>
      </c>
      <c r="H35" s="86" t="s">
        <v>59</v>
      </c>
      <c r="I35" s="86" t="s">
        <v>59</v>
      </c>
      <c r="J35" s="86" t="s">
        <v>59</v>
      </c>
      <c r="K35" s="86" t="s">
        <v>59</v>
      </c>
      <c r="L35" s="86" t="s">
        <v>59</v>
      </c>
      <c r="M35" s="87" t="s">
        <v>59</v>
      </c>
    </row>
    <row r="36" spans="1:13" s="23" customFormat="1" ht="42" customHeight="1">
      <c r="A36" s="74">
        <v>50</v>
      </c>
      <c r="B36" s="71">
        <v>0</v>
      </c>
      <c r="C36" s="71">
        <v>0</v>
      </c>
      <c r="D36" s="72" t="s">
        <v>52</v>
      </c>
      <c r="E36" s="73" t="s">
        <v>85</v>
      </c>
      <c r="F36" s="73" t="s">
        <v>39</v>
      </c>
      <c r="G36" s="85" t="s">
        <v>86</v>
      </c>
      <c r="H36" s="86" t="s">
        <v>59</v>
      </c>
      <c r="I36" s="86" t="s">
        <v>59</v>
      </c>
      <c r="J36" s="86" t="s">
        <v>59</v>
      </c>
      <c r="K36" s="86" t="s">
        <v>59</v>
      </c>
      <c r="L36" s="86" t="s">
        <v>59</v>
      </c>
      <c r="M36" s="87" t="s">
        <v>59</v>
      </c>
    </row>
    <row r="37" spans="1:13" s="23" customFormat="1" ht="44.25" customHeight="1">
      <c r="A37" s="74">
        <v>50</v>
      </c>
      <c r="B37" s="71">
        <v>0</v>
      </c>
      <c r="C37" s="71">
        <v>0</v>
      </c>
      <c r="D37" s="72" t="s">
        <v>52</v>
      </c>
      <c r="E37" s="73" t="s">
        <v>83</v>
      </c>
      <c r="F37" s="73" t="s">
        <v>39</v>
      </c>
      <c r="G37" s="85" t="s">
        <v>84</v>
      </c>
      <c r="H37" s="86" t="s">
        <v>59</v>
      </c>
      <c r="I37" s="86" t="s">
        <v>59</v>
      </c>
      <c r="J37" s="86" t="s">
        <v>59</v>
      </c>
      <c r="K37" s="86" t="s">
        <v>59</v>
      </c>
      <c r="L37" s="86" t="s">
        <v>59</v>
      </c>
      <c r="M37" s="87" t="s">
        <v>59</v>
      </c>
    </row>
    <row r="38" spans="1:13" s="23" customFormat="1" ht="44.25" customHeight="1">
      <c r="A38" s="74">
        <f>11.669+8</f>
        <v>19.669</v>
      </c>
      <c r="B38" s="71">
        <v>0</v>
      </c>
      <c r="C38" s="71">
        <v>0</v>
      </c>
      <c r="D38" s="72" t="s">
        <v>89</v>
      </c>
      <c r="E38" s="73" t="s">
        <v>44</v>
      </c>
      <c r="F38" s="73" t="s">
        <v>39</v>
      </c>
      <c r="G38" s="88" t="s">
        <v>91</v>
      </c>
      <c r="H38" s="89" t="s">
        <v>53</v>
      </c>
      <c r="I38" s="89" t="s">
        <v>53</v>
      </c>
      <c r="J38" s="89" t="s">
        <v>53</v>
      </c>
      <c r="K38" s="89" t="s">
        <v>53</v>
      </c>
      <c r="L38" s="89" t="s">
        <v>53</v>
      </c>
      <c r="M38" s="90" t="s">
        <v>53</v>
      </c>
    </row>
    <row r="39" spans="1:13" s="23" customFormat="1" ht="50.25" customHeight="1">
      <c r="A39" s="74">
        <v>60</v>
      </c>
      <c r="B39" s="71">
        <v>0</v>
      </c>
      <c r="C39" s="71">
        <v>0</v>
      </c>
      <c r="D39" s="72" t="s">
        <v>40</v>
      </c>
      <c r="E39" s="73" t="s">
        <v>92</v>
      </c>
      <c r="F39" s="73" t="s">
        <v>39</v>
      </c>
      <c r="G39" s="85" t="s">
        <v>94</v>
      </c>
      <c r="H39" s="86" t="s">
        <v>42</v>
      </c>
      <c r="I39" s="86" t="s">
        <v>42</v>
      </c>
      <c r="J39" s="86" t="s">
        <v>42</v>
      </c>
      <c r="K39" s="86" t="s">
        <v>42</v>
      </c>
      <c r="L39" s="86" t="s">
        <v>42</v>
      </c>
      <c r="M39" s="87" t="s">
        <v>42</v>
      </c>
    </row>
    <row r="40" spans="1:13" s="23" customFormat="1" ht="33.75" customHeight="1">
      <c r="A40" s="74">
        <v>250</v>
      </c>
      <c r="B40" s="71">
        <v>0</v>
      </c>
      <c r="C40" s="71">
        <v>0</v>
      </c>
      <c r="D40" s="72" t="s">
        <v>40</v>
      </c>
      <c r="E40" s="73" t="s">
        <v>41</v>
      </c>
      <c r="F40" s="73" t="s">
        <v>39</v>
      </c>
      <c r="G40" s="85" t="s">
        <v>93</v>
      </c>
      <c r="H40" s="86" t="s">
        <v>42</v>
      </c>
      <c r="I40" s="86" t="s">
        <v>42</v>
      </c>
      <c r="J40" s="86" t="s">
        <v>42</v>
      </c>
      <c r="K40" s="86" t="s">
        <v>42</v>
      </c>
      <c r="L40" s="86" t="s">
        <v>42</v>
      </c>
      <c r="M40" s="87" t="s">
        <v>42</v>
      </c>
    </row>
    <row r="41" spans="1:14" s="23" customFormat="1" ht="26.25" customHeight="1" thickBot="1">
      <c r="A41" s="12">
        <f>SUM(A28:A40)</f>
        <v>1189</v>
      </c>
      <c r="B41" s="12">
        <f>SUM(B28:B40)</f>
        <v>0</v>
      </c>
      <c r="C41" s="12">
        <f>SUM(C28:C40)</f>
        <v>0</v>
      </c>
      <c r="D41" s="99" t="s">
        <v>73</v>
      </c>
      <c r="E41" s="99"/>
      <c r="F41" s="99"/>
      <c r="G41" s="99"/>
      <c r="H41" s="99"/>
      <c r="I41" s="99"/>
      <c r="J41" s="99"/>
      <c r="K41" s="99"/>
      <c r="L41" s="99"/>
      <c r="M41" s="99"/>
      <c r="N41" s="29"/>
    </row>
    <row r="42" spans="1:14" s="23" customFormat="1" ht="23.25" customHeight="1">
      <c r="A42" s="82" t="s">
        <v>28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4"/>
      <c r="N42" s="28"/>
    </row>
    <row r="43" spans="1:13" s="23" customFormat="1" ht="51" customHeight="1">
      <c r="A43" s="74">
        <f>521.46988+77.92095</f>
        <v>599.39083</v>
      </c>
      <c r="B43" s="71">
        <v>0</v>
      </c>
      <c r="C43" s="71">
        <v>0</v>
      </c>
      <c r="D43" s="72" t="s">
        <v>46</v>
      </c>
      <c r="E43" s="73" t="s">
        <v>98</v>
      </c>
      <c r="F43" s="73" t="s">
        <v>39</v>
      </c>
      <c r="G43" s="85" t="s">
        <v>101</v>
      </c>
      <c r="H43" s="86"/>
      <c r="I43" s="86"/>
      <c r="J43" s="86"/>
      <c r="K43" s="86"/>
      <c r="L43" s="86"/>
      <c r="M43" s="87"/>
    </row>
    <row r="44" spans="1:13" s="23" customFormat="1" ht="45.75" customHeight="1">
      <c r="A44" s="74">
        <f>519.66173+77.65077</f>
        <v>597.3125</v>
      </c>
      <c r="B44" s="71">
        <v>0</v>
      </c>
      <c r="C44" s="71">
        <v>0</v>
      </c>
      <c r="D44" s="72" t="s">
        <v>48</v>
      </c>
      <c r="E44" s="73" t="s">
        <v>99</v>
      </c>
      <c r="F44" s="73" t="s">
        <v>39</v>
      </c>
      <c r="G44" s="85" t="s">
        <v>100</v>
      </c>
      <c r="H44" s="86"/>
      <c r="I44" s="86"/>
      <c r="J44" s="86"/>
      <c r="K44" s="86"/>
      <c r="L44" s="86"/>
      <c r="M44" s="87"/>
    </row>
    <row r="45" spans="1:14" s="23" customFormat="1" ht="51.75" customHeight="1">
      <c r="A45" s="74">
        <f>-521.46988-77.92095-519.66173-77.65077</f>
        <v>-1196.70333</v>
      </c>
      <c r="B45" s="71">
        <v>0</v>
      </c>
      <c r="C45" s="71">
        <v>0</v>
      </c>
      <c r="D45" s="72" t="s">
        <v>52</v>
      </c>
      <c r="E45" s="73" t="s">
        <v>56</v>
      </c>
      <c r="F45" s="73" t="s">
        <v>39</v>
      </c>
      <c r="G45" s="85" t="s">
        <v>102</v>
      </c>
      <c r="H45" s="86" t="s">
        <v>59</v>
      </c>
      <c r="I45" s="86" t="s">
        <v>59</v>
      </c>
      <c r="J45" s="86" t="s">
        <v>59</v>
      </c>
      <c r="K45" s="86" t="s">
        <v>59</v>
      </c>
      <c r="L45" s="86" t="s">
        <v>59</v>
      </c>
      <c r="M45" s="87" t="s">
        <v>59</v>
      </c>
      <c r="N45" s="28"/>
    </row>
    <row r="46" spans="1:14" s="23" customFormat="1" ht="23.25" customHeight="1" hidden="1">
      <c r="A46" s="71"/>
      <c r="B46" s="71"/>
      <c r="C46" s="71"/>
      <c r="D46" s="72"/>
      <c r="E46" s="73"/>
      <c r="F46" s="73"/>
      <c r="G46" s="135"/>
      <c r="H46" s="136"/>
      <c r="I46" s="136"/>
      <c r="J46" s="136"/>
      <c r="K46" s="108"/>
      <c r="L46" s="108"/>
      <c r="M46" s="108"/>
      <c r="N46" s="28"/>
    </row>
    <row r="47" spans="1:14" s="23" customFormat="1" ht="43.5" customHeight="1" hidden="1">
      <c r="A47" s="44"/>
      <c r="B47" s="45">
        <v>0</v>
      </c>
      <c r="C47" s="45">
        <v>0</v>
      </c>
      <c r="D47" s="97" t="s">
        <v>30</v>
      </c>
      <c r="E47" s="97"/>
      <c r="F47" s="97"/>
      <c r="G47" s="97"/>
      <c r="H47" s="97"/>
      <c r="I47" s="97"/>
      <c r="J47" s="97"/>
      <c r="K47" s="97"/>
      <c r="L47" s="97"/>
      <c r="M47" s="98"/>
      <c r="N47" s="28"/>
    </row>
    <row r="48" spans="1:14" s="23" customFormat="1" ht="33.75" customHeight="1" hidden="1">
      <c r="A48" s="44"/>
      <c r="B48" s="45">
        <v>0</v>
      </c>
      <c r="C48" s="45">
        <v>0</v>
      </c>
      <c r="D48" s="97" t="s">
        <v>25</v>
      </c>
      <c r="E48" s="97"/>
      <c r="F48" s="97"/>
      <c r="G48" s="97"/>
      <c r="H48" s="97"/>
      <c r="I48" s="97"/>
      <c r="J48" s="97"/>
      <c r="K48" s="97"/>
      <c r="L48" s="97"/>
      <c r="M48" s="98"/>
      <c r="N48" s="28"/>
    </row>
    <row r="49" spans="1:14" s="23" customFormat="1" ht="48" customHeight="1" hidden="1">
      <c r="A49" s="69"/>
      <c r="B49" s="70">
        <v>0</v>
      </c>
      <c r="C49" s="70">
        <v>0</v>
      </c>
      <c r="D49" s="150" t="s">
        <v>29</v>
      </c>
      <c r="E49" s="150"/>
      <c r="F49" s="150"/>
      <c r="G49" s="150"/>
      <c r="H49" s="150"/>
      <c r="I49" s="150"/>
      <c r="J49" s="150"/>
      <c r="K49" s="150"/>
      <c r="L49" s="150"/>
      <c r="M49" s="151"/>
      <c r="N49" s="28"/>
    </row>
    <row r="50" spans="1:14" s="23" customFormat="1" ht="6" customHeight="1" hidden="1">
      <c r="A50" s="44"/>
      <c r="B50" s="45">
        <v>0</v>
      </c>
      <c r="C50" s="45">
        <v>0</v>
      </c>
      <c r="D50" s="97" t="s">
        <v>32</v>
      </c>
      <c r="E50" s="97"/>
      <c r="F50" s="97"/>
      <c r="G50" s="97"/>
      <c r="H50" s="97"/>
      <c r="I50" s="97"/>
      <c r="J50" s="97"/>
      <c r="K50" s="97"/>
      <c r="L50" s="97"/>
      <c r="M50" s="98"/>
      <c r="N50" s="28"/>
    </row>
    <row r="51" spans="1:14" s="23" customFormat="1" ht="26.25" customHeight="1" thickBot="1">
      <c r="A51" s="12">
        <f>SUM(A43:A46)</f>
        <v>0</v>
      </c>
      <c r="B51" s="12">
        <f>SUM(B43:B46)</f>
        <v>0</v>
      </c>
      <c r="C51" s="12">
        <f>SUM(C43:C46)</f>
        <v>0</v>
      </c>
      <c r="D51" s="99" t="s">
        <v>72</v>
      </c>
      <c r="E51" s="99"/>
      <c r="F51" s="99"/>
      <c r="G51" s="99"/>
      <c r="H51" s="99"/>
      <c r="I51" s="99"/>
      <c r="J51" s="99"/>
      <c r="K51" s="99"/>
      <c r="L51" s="99"/>
      <c r="M51" s="99"/>
      <c r="N51" s="29"/>
    </row>
    <row r="52" spans="1:14" s="23" customFormat="1" ht="21" customHeight="1">
      <c r="A52" s="82" t="s">
        <v>66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30"/>
    </row>
    <row r="53" spans="1:13" s="23" customFormat="1" ht="41.25" customHeight="1">
      <c r="A53" s="74">
        <v>-39.74154</v>
      </c>
      <c r="B53" s="71">
        <v>0</v>
      </c>
      <c r="C53" s="71">
        <v>0</v>
      </c>
      <c r="D53" s="72" t="s">
        <v>43</v>
      </c>
      <c r="E53" s="73" t="s">
        <v>44</v>
      </c>
      <c r="F53" s="73" t="s">
        <v>96</v>
      </c>
      <c r="G53" s="88" t="s">
        <v>97</v>
      </c>
      <c r="H53" s="89" t="s">
        <v>53</v>
      </c>
      <c r="I53" s="89" t="s">
        <v>53</v>
      </c>
      <c r="J53" s="89" t="s">
        <v>53</v>
      </c>
      <c r="K53" s="89" t="s">
        <v>53</v>
      </c>
      <c r="L53" s="89" t="s">
        <v>53</v>
      </c>
      <c r="M53" s="90" t="s">
        <v>53</v>
      </c>
    </row>
    <row r="54" spans="1:13" s="23" customFormat="1" ht="33.75" customHeight="1">
      <c r="A54" s="74">
        <v>-14.95846</v>
      </c>
      <c r="B54" s="71">
        <v>0</v>
      </c>
      <c r="C54" s="71">
        <v>0</v>
      </c>
      <c r="D54" s="72" t="s">
        <v>48</v>
      </c>
      <c r="E54" s="73" t="s">
        <v>49</v>
      </c>
      <c r="F54" s="73" t="s">
        <v>39</v>
      </c>
      <c r="G54" s="88" t="s">
        <v>95</v>
      </c>
      <c r="H54" s="89" t="s">
        <v>54</v>
      </c>
      <c r="I54" s="89" t="s">
        <v>54</v>
      </c>
      <c r="J54" s="89" t="s">
        <v>54</v>
      </c>
      <c r="K54" s="89" t="s">
        <v>54</v>
      </c>
      <c r="L54" s="89" t="s">
        <v>54</v>
      </c>
      <c r="M54" s="90" t="s">
        <v>54</v>
      </c>
    </row>
    <row r="55" spans="1:14" s="23" customFormat="1" ht="15" customHeight="1" hidden="1">
      <c r="A55" s="71"/>
      <c r="B55" s="71">
        <v>0</v>
      </c>
      <c r="C55" s="71">
        <v>0</v>
      </c>
      <c r="D55" s="72"/>
      <c r="E55" s="73"/>
      <c r="F55" s="73"/>
      <c r="G55" s="135"/>
      <c r="H55" s="136"/>
      <c r="I55" s="136"/>
      <c r="J55" s="136"/>
      <c r="K55" s="108"/>
      <c r="L55" s="108"/>
      <c r="M55" s="108"/>
      <c r="N55" s="28"/>
    </row>
    <row r="56" spans="1:14" s="23" customFormat="1" ht="15" customHeight="1" hidden="1">
      <c r="A56" s="71"/>
      <c r="B56" s="71">
        <v>0</v>
      </c>
      <c r="C56" s="71">
        <v>0</v>
      </c>
      <c r="D56" s="72"/>
      <c r="E56" s="73"/>
      <c r="F56" s="73"/>
      <c r="G56" s="135"/>
      <c r="H56" s="136"/>
      <c r="I56" s="136"/>
      <c r="J56" s="136"/>
      <c r="K56" s="108"/>
      <c r="L56" s="108"/>
      <c r="M56" s="108"/>
      <c r="N56" s="28"/>
    </row>
    <row r="57" spans="1:14" s="23" customFormat="1" ht="15" customHeight="1" hidden="1">
      <c r="A57" s="71"/>
      <c r="B57" s="71">
        <v>0</v>
      </c>
      <c r="C57" s="71">
        <v>0</v>
      </c>
      <c r="D57" s="72"/>
      <c r="E57" s="73"/>
      <c r="F57" s="73"/>
      <c r="G57" s="135"/>
      <c r="H57" s="136"/>
      <c r="I57" s="136"/>
      <c r="J57" s="136"/>
      <c r="K57" s="108"/>
      <c r="L57" s="108"/>
      <c r="M57" s="108"/>
      <c r="N57" s="28"/>
    </row>
    <row r="58" spans="1:14" s="23" customFormat="1" ht="26.25" customHeight="1" thickBot="1">
      <c r="A58" s="12">
        <f>SUM(A53:A57)</f>
        <v>-54.7</v>
      </c>
      <c r="B58" s="12">
        <f>SUM(B53:B57)</f>
        <v>0</v>
      </c>
      <c r="C58" s="12">
        <f>SUM(C53:C57)</f>
        <v>0</v>
      </c>
      <c r="D58" s="99" t="s">
        <v>71</v>
      </c>
      <c r="E58" s="99"/>
      <c r="F58" s="99"/>
      <c r="G58" s="99"/>
      <c r="H58" s="99"/>
      <c r="I58" s="99"/>
      <c r="J58" s="99"/>
      <c r="K58" s="99"/>
      <c r="L58" s="99"/>
      <c r="M58" s="99"/>
      <c r="N58" s="29"/>
    </row>
    <row r="59" spans="1:14" s="24" customFormat="1" ht="22.5" customHeight="1" thickBot="1">
      <c r="A59" s="25">
        <f>A41+A51+A58</f>
        <v>1134.3</v>
      </c>
      <c r="B59" s="25">
        <f>B41+B51+B58</f>
        <v>0</v>
      </c>
      <c r="C59" s="25">
        <f>C41+C51+C58</f>
        <v>0</v>
      </c>
      <c r="D59" s="148" t="s">
        <v>4</v>
      </c>
      <c r="E59" s="148"/>
      <c r="F59" s="148"/>
      <c r="G59" s="148"/>
      <c r="H59" s="148"/>
      <c r="I59" s="148"/>
      <c r="J59" s="148"/>
      <c r="K59" s="148"/>
      <c r="L59" s="148"/>
      <c r="M59" s="149"/>
      <c r="N59" s="29"/>
    </row>
    <row r="60" spans="1:14" s="2" customFormat="1" ht="20.25" customHeight="1">
      <c r="A60" s="8"/>
      <c r="B60" s="8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21"/>
    </row>
    <row r="61" spans="1:14" s="31" customFormat="1" ht="18" customHeight="1">
      <c r="A61" s="140" t="s">
        <v>27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30"/>
    </row>
    <row r="62" spans="1:14" s="23" customFormat="1" ht="15" customHeight="1">
      <c r="A62" s="26" t="s">
        <v>1</v>
      </c>
      <c r="B62" s="26"/>
      <c r="C62" s="26"/>
      <c r="D62" s="27"/>
      <c r="E62" s="27"/>
      <c r="F62" s="27"/>
      <c r="G62" s="27"/>
      <c r="H62" s="27"/>
      <c r="I62" s="27"/>
      <c r="J62" s="27"/>
      <c r="K62" s="43" t="s">
        <v>35</v>
      </c>
      <c r="L62" s="43" t="s">
        <v>38</v>
      </c>
      <c r="M62" s="43" t="s">
        <v>104</v>
      </c>
      <c r="N62" s="30"/>
    </row>
    <row r="63" spans="1:14" s="33" customFormat="1" ht="7.5" customHeight="1">
      <c r="A63" s="112" t="s">
        <v>20</v>
      </c>
      <c r="B63" s="113"/>
      <c r="C63" s="114"/>
      <c r="D63" s="112" t="s">
        <v>21</v>
      </c>
      <c r="E63" s="113"/>
      <c r="F63" s="113"/>
      <c r="G63" s="113"/>
      <c r="H63" s="113"/>
      <c r="I63" s="113"/>
      <c r="J63" s="114"/>
      <c r="K63" s="103" t="s">
        <v>26</v>
      </c>
      <c r="L63" s="103" t="s">
        <v>26</v>
      </c>
      <c r="M63" s="103" t="s">
        <v>26</v>
      </c>
      <c r="N63" s="32"/>
    </row>
    <row r="64" spans="1:14" s="33" customFormat="1" ht="30" customHeight="1">
      <c r="A64" s="115"/>
      <c r="B64" s="116"/>
      <c r="C64" s="117"/>
      <c r="D64" s="115"/>
      <c r="E64" s="116"/>
      <c r="F64" s="116"/>
      <c r="G64" s="116"/>
      <c r="H64" s="116"/>
      <c r="I64" s="116"/>
      <c r="J64" s="117"/>
      <c r="K64" s="104"/>
      <c r="L64" s="104"/>
      <c r="M64" s="104"/>
      <c r="N64" s="32"/>
    </row>
    <row r="65" spans="1:14" s="35" customFormat="1" ht="29.25" customHeight="1">
      <c r="A65" s="94" t="s">
        <v>11</v>
      </c>
      <c r="B65" s="95"/>
      <c r="C65" s="96"/>
      <c r="D65" s="91" t="s">
        <v>12</v>
      </c>
      <c r="E65" s="92"/>
      <c r="F65" s="92"/>
      <c r="G65" s="92"/>
      <c r="H65" s="92"/>
      <c r="I65" s="92"/>
      <c r="J65" s="93"/>
      <c r="K65" s="48">
        <f>K67+K70</f>
        <v>-54.69999999999982</v>
      </c>
      <c r="L65" s="48">
        <f>L67+L70</f>
        <v>0</v>
      </c>
      <c r="M65" s="48">
        <f>M67+M70</f>
        <v>0</v>
      </c>
      <c r="N65" s="34"/>
    </row>
    <row r="66" spans="1:14" s="37" customFormat="1" ht="15.75" customHeight="1">
      <c r="A66" s="79" t="s">
        <v>13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1"/>
      <c r="N66" s="36"/>
    </row>
    <row r="67" spans="1:14" s="39" customFormat="1" ht="35.25" customHeight="1">
      <c r="A67" s="145" t="s">
        <v>14</v>
      </c>
      <c r="B67" s="106"/>
      <c r="C67" s="106"/>
      <c r="D67" s="146" t="s">
        <v>15</v>
      </c>
      <c r="E67" s="147"/>
      <c r="F67" s="147"/>
      <c r="G67" s="147"/>
      <c r="H67" s="147"/>
      <c r="I67" s="147"/>
      <c r="J67" s="147"/>
      <c r="K67" s="49">
        <f>K68</f>
        <v>0</v>
      </c>
      <c r="L67" s="50">
        <f>L68+L69</f>
        <v>0</v>
      </c>
      <c r="M67" s="50">
        <f>M68+M69</f>
        <v>0</v>
      </c>
      <c r="N67" s="38"/>
    </row>
    <row r="68" spans="1:14" s="41" customFormat="1" ht="32.25" customHeight="1">
      <c r="A68" s="105" t="s">
        <v>16</v>
      </c>
      <c r="B68" s="106"/>
      <c r="C68" s="106"/>
      <c r="D68" s="107" t="s">
        <v>17</v>
      </c>
      <c r="E68" s="108"/>
      <c r="F68" s="108"/>
      <c r="G68" s="108"/>
      <c r="H68" s="108"/>
      <c r="I68" s="108"/>
      <c r="J68" s="108"/>
      <c r="K68" s="51">
        <f>0</f>
        <v>0</v>
      </c>
      <c r="L68" s="52">
        <v>0</v>
      </c>
      <c r="M68" s="52">
        <v>0</v>
      </c>
      <c r="N68" s="40"/>
    </row>
    <row r="69" spans="1:14" s="41" customFormat="1" ht="51" customHeight="1" hidden="1">
      <c r="A69" s="105" t="s">
        <v>18</v>
      </c>
      <c r="B69" s="106"/>
      <c r="C69" s="106"/>
      <c r="D69" s="107" t="s">
        <v>19</v>
      </c>
      <c r="E69" s="108"/>
      <c r="F69" s="108"/>
      <c r="G69" s="108"/>
      <c r="H69" s="108"/>
      <c r="I69" s="108"/>
      <c r="J69" s="108"/>
      <c r="K69" s="53"/>
      <c r="L69" s="52">
        <v>0</v>
      </c>
      <c r="M69" s="52">
        <v>0</v>
      </c>
      <c r="N69" s="40"/>
    </row>
    <row r="70" spans="1:14" s="39" customFormat="1" ht="33" customHeight="1">
      <c r="A70" s="119" t="s">
        <v>10</v>
      </c>
      <c r="B70" s="120"/>
      <c r="C70" s="121"/>
      <c r="D70" s="122" t="s">
        <v>5</v>
      </c>
      <c r="E70" s="123"/>
      <c r="F70" s="123"/>
      <c r="G70" s="123"/>
      <c r="H70" s="123"/>
      <c r="I70" s="123"/>
      <c r="J70" s="124"/>
      <c r="K70" s="50">
        <f>K71+K72</f>
        <v>-54.69999999999982</v>
      </c>
      <c r="L70" s="50">
        <f>L71+L72</f>
        <v>0</v>
      </c>
      <c r="M70" s="50">
        <f>M71+M72</f>
        <v>0</v>
      </c>
      <c r="N70" s="38"/>
    </row>
    <row r="71" spans="1:14" s="41" customFormat="1" ht="32.25" customHeight="1">
      <c r="A71" s="126" t="s">
        <v>6</v>
      </c>
      <c r="B71" s="127"/>
      <c r="C71" s="128"/>
      <c r="D71" s="109" t="s">
        <v>7</v>
      </c>
      <c r="E71" s="110"/>
      <c r="F71" s="110"/>
      <c r="G71" s="110"/>
      <c r="H71" s="110"/>
      <c r="I71" s="110"/>
      <c r="J71" s="111"/>
      <c r="K71" s="54">
        <f>0-(A21+K68)</f>
        <v>-4803.3</v>
      </c>
      <c r="L71" s="54">
        <f>0-(B21+L68)</f>
        <v>-25.6</v>
      </c>
      <c r="M71" s="54">
        <f>0-(C21+M68)</f>
        <v>-217.2</v>
      </c>
      <c r="N71" s="40"/>
    </row>
    <row r="72" spans="1:14" s="41" customFormat="1" ht="33" customHeight="1">
      <c r="A72" s="126" t="s">
        <v>8</v>
      </c>
      <c r="B72" s="127"/>
      <c r="C72" s="128"/>
      <c r="D72" s="130" t="s">
        <v>9</v>
      </c>
      <c r="E72" s="131"/>
      <c r="F72" s="131"/>
      <c r="G72" s="131"/>
      <c r="H72" s="131"/>
      <c r="I72" s="131"/>
      <c r="J72" s="132"/>
      <c r="K72" s="54">
        <f>A59+'[1]Поясн зап  '!$H$36</f>
        <v>4748.6</v>
      </c>
      <c r="L72" s="54">
        <f>B59+'[1]Поясн зап  '!$I$36</f>
        <v>25.6</v>
      </c>
      <c r="M72" s="54">
        <f>C59+'[1]Поясн зап  '!$J$36</f>
        <v>217.20000000000002</v>
      </c>
      <c r="N72" s="40"/>
    </row>
    <row r="73" spans="1:14" s="10" customFormat="1" ht="8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21"/>
    </row>
    <row r="74" spans="1:14" s="41" customFormat="1" ht="34.5" customHeight="1">
      <c r="A74" s="125" t="s">
        <v>105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30"/>
    </row>
    <row r="75" spans="1:14" ht="15.7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21"/>
    </row>
    <row r="76" spans="1:14" ht="18" customHeight="1">
      <c r="A76" s="133" t="s">
        <v>37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21"/>
    </row>
    <row r="77" spans="1:14" ht="27.75" customHeight="1">
      <c r="A77" s="118" t="s">
        <v>103</v>
      </c>
      <c r="B77" s="118"/>
      <c r="C77" s="118"/>
      <c r="D77" s="118"/>
      <c r="E77" s="118"/>
      <c r="F77" s="42"/>
      <c r="G77" s="42"/>
      <c r="H77" s="42"/>
      <c r="I77" s="42"/>
      <c r="J77" s="42"/>
      <c r="K77" s="42"/>
      <c r="L77" s="42"/>
      <c r="M77" s="42"/>
      <c r="N77" s="21"/>
    </row>
    <row r="78" spans="1:12" ht="1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2"/>
    </row>
    <row r="79" spans="1:12" ht="1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2"/>
    </row>
    <row r="80" spans="1:12" ht="1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2"/>
    </row>
    <row r="81" spans="1:12" ht="1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2"/>
    </row>
    <row r="82" spans="1:12" ht="1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2"/>
    </row>
    <row r="83" spans="1:12" ht="1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2"/>
    </row>
    <row r="84" spans="1:12" ht="1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2"/>
    </row>
    <row r="85" spans="1:12" ht="1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2"/>
    </row>
    <row r="86" spans="1:12" ht="1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2"/>
    </row>
    <row r="87" spans="1:11" ht="1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</row>
  </sheetData>
  <sheetProtection/>
  <mergeCells count="74">
    <mergeCell ref="A3:M6"/>
    <mergeCell ref="D51:M51"/>
    <mergeCell ref="A1:M1"/>
    <mergeCell ref="D48:M48"/>
    <mergeCell ref="A2:M2"/>
    <mergeCell ref="D19:M19"/>
    <mergeCell ref="G44:M44"/>
    <mergeCell ref="D16:M16"/>
    <mergeCell ref="A8:M8"/>
    <mergeCell ref="G46:M46"/>
    <mergeCell ref="D11:M11"/>
    <mergeCell ref="D17:M17"/>
    <mergeCell ref="D15:M15"/>
    <mergeCell ref="D14:M14"/>
    <mergeCell ref="G38:M38"/>
    <mergeCell ref="G39:M39"/>
    <mergeCell ref="A67:C67"/>
    <mergeCell ref="A63:C64"/>
    <mergeCell ref="D67:J67"/>
    <mergeCell ref="D59:M59"/>
    <mergeCell ref="D49:M49"/>
    <mergeCell ref="G45:M45"/>
    <mergeCell ref="A61:M61"/>
    <mergeCell ref="G54:M54"/>
    <mergeCell ref="G53:M53"/>
    <mergeCell ref="G57:M57"/>
    <mergeCell ref="D12:M12"/>
    <mergeCell ref="A23:M23"/>
    <mergeCell ref="M63:M64"/>
    <mergeCell ref="A52:M52"/>
    <mergeCell ref="D13:M13"/>
    <mergeCell ref="G55:M55"/>
    <mergeCell ref="D21:M21"/>
    <mergeCell ref="D18:M18"/>
    <mergeCell ref="G43:M43"/>
    <mergeCell ref="A77:E77"/>
    <mergeCell ref="A70:C70"/>
    <mergeCell ref="D70:J70"/>
    <mergeCell ref="A74:M74"/>
    <mergeCell ref="A71:C71"/>
    <mergeCell ref="A75:M75"/>
    <mergeCell ref="D72:J72"/>
    <mergeCell ref="A76:M76"/>
    <mergeCell ref="A72:C72"/>
    <mergeCell ref="A69:C69"/>
    <mergeCell ref="D69:J69"/>
    <mergeCell ref="D71:J71"/>
    <mergeCell ref="D47:M47"/>
    <mergeCell ref="A42:M42"/>
    <mergeCell ref="D68:J68"/>
    <mergeCell ref="K63:K64"/>
    <mergeCell ref="A68:C68"/>
    <mergeCell ref="D63:J64"/>
    <mergeCell ref="G56:M56"/>
    <mergeCell ref="D65:J65"/>
    <mergeCell ref="A65:C65"/>
    <mergeCell ref="D50:M50"/>
    <mergeCell ref="D58:M58"/>
    <mergeCell ref="D20:M20"/>
    <mergeCell ref="L63:L64"/>
    <mergeCell ref="D41:M41"/>
    <mergeCell ref="G37:M37"/>
    <mergeCell ref="G36:M36"/>
    <mergeCell ref="G34:M34"/>
    <mergeCell ref="A66:M66"/>
    <mergeCell ref="A27:M27"/>
    <mergeCell ref="G40:M40"/>
    <mergeCell ref="G28:M28"/>
    <mergeCell ref="G29:M29"/>
    <mergeCell ref="G30:M30"/>
    <mergeCell ref="G31:M31"/>
    <mergeCell ref="G32:M32"/>
    <mergeCell ref="G33:M33"/>
    <mergeCell ref="G35:M35"/>
  </mergeCells>
  <printOptions/>
  <pageMargins left="1.220472440944882" right="0" top="0.3937007874015748" bottom="0.35433070866141736" header="0.15748031496062992" footer="0.15748031496062992"/>
  <pageSetup fitToHeight="2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2023-03-24T13:02:15Z</cp:lastPrinted>
  <dcterms:created xsi:type="dcterms:W3CDTF">1996-10-08T23:32:33Z</dcterms:created>
  <dcterms:modified xsi:type="dcterms:W3CDTF">2024-03-26T11:37:08Z</dcterms:modified>
  <cp:category/>
  <cp:version/>
  <cp:contentType/>
  <cp:contentStatus/>
</cp:coreProperties>
</file>