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80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<sst xmlns="http://schemas.openxmlformats.org/spreadsheetml/2006/main" count="104" uniqueCount="100">
  <si>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</si>
  <si>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</si>
  <si>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</si>
  <si>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</si>
  <si>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</si>
  <si>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</si>
  <si>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</si>
  <si>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</si>
  <si>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</si>
  <si>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</si>
  <si>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</si>
  <si>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</si>
  <si>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</si>
  <si>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</si>
  <si>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</si>
  <si>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</si>
  <si>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</si>
  <si>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</si>
  <si>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</si>
  <si>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</si>
  <si>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</si>
  <si>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</si>
  <si>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>Иные межбюджетные трансферты</t>
  </si>
  <si>
    <t xml:space="preserve">                                                                          Старопольское сельское поселение</t>
  </si>
  <si>
    <t xml:space="preserve">Доходы бюджета муниципального образования Старопольское сельское поселение </t>
  </si>
  <si>
    <t xml:space="preserve"> 1 00 00000 00 0000 000 </t>
  </si>
  <si>
    <t xml:space="preserve"> 1 01 00000 00 0000 000  </t>
  </si>
  <si>
    <t xml:space="preserve"> 1 01 02000 01 0000 110 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</si>
  <si>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</si>
  <si>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</si>
  <si>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</si>
  <si>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</si>
  <si>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</si>
  <si>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</si>
  <si>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</si>
  <si>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</si>
  <si>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1 13 00000 00 0000 000</t>
  </si>
  <si>
    <t xml:space="preserve"> 1 14 00000 00 0000 000</t>
  </si>
  <si>
    <t xml:space="preserve"> 1 15 00000 00 0000 000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</si>
  <si>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</si>
  <si>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</si>
  <si>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</si>
  <si>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</si>
  <si>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</si>
  <si>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</si>
  <si>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</si>
  <si>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</si>
  <si>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</si>
  <si>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>Налоговые и неналоговые доходы</t>
  </si>
  <si>
    <t xml:space="preserve"> 1 05 00000 00 0000 000 </t>
  </si>
  <si>
    <t xml:space="preserve"> 1 05 03000 01 0000 110</t>
  </si>
  <si>
    <t xml:space="preserve"> 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</si>
  <si>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</si>
  <si>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</si>
  <si>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</si>
  <si>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</si>
  <si>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Сланцевского муниципального района Ленинградской области на 2015 год</t>
  </si>
  <si>
    <t xml:space="preserve"> 1 17 05000 00 0000 180</t>
  </si>
  <si>
    <t>Субсидии бюджетам бюджетной системы Российской Федерации (межбюджетные субсидии)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</si>
  <si>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</si>
  <si>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</si>
  <si>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Безвозмездные поступления от других бюджетов бюджетной системы Российской Федерации</t>
  </si>
  <si>
    <t xml:space="preserve"> 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</si>
  <si>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</si>
  <si>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 xml:space="preserve">   на выполнение указов Президента Российской Федерации от 07.05.2012 г.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</si>
  <si>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</si>
  <si>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 xml:space="preserve">   на осуществление отдельных государственных полномочий по первичному воинскому учету </t>
  </si>
  <si>
    <t xml:space="preserve">   из бюджета Сланцевского муниципального района</t>
  </si>
  <si>
    <t xml:space="preserve">   из бюджета Ленинградской области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</si>
  <si>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</si>
  <si>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</si>
  <si>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1 03 00000 00 0000 000</t>
  </si>
  <si>
    <t xml:space="preserve"> 1 03 02000 01 0000 110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</si>
  <si>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</si>
  <si>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</si>
  <si>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</si>
  <si>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</si>
  <si>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</si>
  <si>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</si>
  <si>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1 11 09040 00 0000 120</t>
  </si>
  <si>
    <t xml:space="preserve"> 1 13 01000 00 0000 130</t>
  </si>
  <si>
    <t xml:space="preserve">Доходы от оказания платных услуг (работ)
</t>
  </si>
  <si>
    <t xml:space="preserve">   на финансирование расходов по решению вопросов местного значения</t>
  </si>
  <si>
    <t xml:space="preserve">   на оплату просроченной кредиторской задолженности за разработку проекта генерального плана и проекта правил землепользования и застройки муниципального образования поселения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</si>
  <si>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</si>
  <si>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</si>
  <si>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</si>
  <si>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                                                                        от 22.12.2014 г. №28</t>
  </si>
  <si>
    <t xml:space="preserve">  на реализацию ГП "Устойчивое общественное развитие в Ленинградской области"</t>
  </si>
  <si>
    <t xml:space="preserve"> 1 14 02000 00 0000 000</t>
  </si>
  <si>
    <t xml:space="preserve">  на капитальный ремонт объектов в рамках ГП ЛО "Развитие сельского хозяйства ЛО", подпрограмма "Устойчивое развитие сельских территорий ЛО</t>
  </si>
  <si>
    <t xml:space="preserve">  на ГП ЛО "Обеспечение устойчивого функционирования и развития коммунальной и инженерной инфраструктуры и повышение энергоэффективности в ЛО"</t>
  </si>
  <si>
    <t xml:space="preserve">   на осуществление  мероприятий по развитию общественной инфраструктуры</t>
  </si>
  <si>
    <t xml:space="preserve">   на подготовку и проведение мероприятий, посвященных дню образования Ленинградской области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</si>
  <si>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</si>
  <si>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</si>
  <si>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 xml:space="preserve">  на 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 </t>
  </si>
  <si>
    <t xml:space="preserve">   на обеспечение капремонтов объектов водоснабжения, водоотведения </t>
  </si>
  <si>
    <t xml:space="preserve"> от  27.02.2015 № 34, от 01.04.2015 № 41, от 16.04.2015 № 45, от 29.04.2015 № 46, от 19.05.2015 № 49, от 09.06.2015 № 51)</t>
  </si>
  <si>
    <t xml:space="preserve">(в редакции решений совета депутатов 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</si>
</sst>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11" xfId="0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0" fontId="12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179" fontId="3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179" fontId="0" fillId="0" borderId="13" xfId="0" applyNumberFormat="1" applyBorder="1" applyAlignment="1">
      <alignment/>
    </xf>
    <xf numFmtId="0" fontId="0" fillId="0" borderId="12" xfId="0" applyFont="1" applyBorder="1" applyAlignment="1">
      <alignment/>
    </xf>
    <xf numFmtId="179" fontId="0" fillId="0" borderId="13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9" fontId="0" fillId="0" borderId="13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179" fontId="9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179" fontId="0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79" fontId="0" fillId="0" borderId="13" xfId="0" applyNumberFormat="1" applyFill="1" applyBorder="1" applyAlignment="1">
      <alignment/>
    </xf>
    <xf numFmtId="179" fontId="0" fillId="0" borderId="14" xfId="0" applyNumberFormat="1" applyBorder="1" applyAlignment="1">
      <alignment/>
    </xf>
    <xf numFmtId="0" fontId="3" fillId="0" borderId="15" xfId="0" applyFont="1" applyBorder="1" applyAlignment="1">
      <alignment/>
    </xf>
    <xf numFmtId="179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wrapText="1"/>
    </xf>
    <xf numFmtId="179" fontId="2" fillId="0" borderId="19" xfId="0" applyNumberFormat="1" applyFont="1" applyBorder="1" applyAlignment="1">
      <alignment horizontal="right" wrapText="1"/>
    </xf>
    <xf numFmtId="0" fontId="13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2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0" fontId="0" fillId="0" borderId="17" xfId="0" applyFont="1" applyBorder="1" applyAlignment="1">
      <alignment/>
    </xf>
    <xf numFmtId="0" fontId="1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left" vertical="justify" wrapText="1"/>
    </xf>
    <xf numFmtId="0" fontId="0" fillId="0" borderId="10" xfId="0" applyFont="1" applyBorder="1" applyAlignment="1">
      <alignment vertical="justify" wrapText="1"/>
    </xf>
    <xf numFmtId="0" fontId="0" fillId="0" borderId="12" xfId="0" applyFont="1" applyBorder="1" applyAlignment="1">
      <alignment horizontal="left"/>
    </xf>
    <xf numFmtId="0" fontId="4" fillId="0" borderId="11" xfId="0" applyFont="1" applyBorder="1" applyAlignment="1">
      <alignment wrapText="1"/>
    </xf>
    <xf numFmtId="179" fontId="4" fillId="0" borderId="13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179" fontId="4" fillId="0" borderId="21" xfId="0" applyNumberFormat="1" applyFont="1" applyBorder="1" applyAlignment="1">
      <alignment/>
    </xf>
    <xf numFmtId="0" fontId="3" fillId="0" borderId="2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4" fillId="0" borderId="10" xfId="0" applyNumberFormat="1" applyFont="1" applyBorder="1" applyAlignment="1">
      <alignment vertical="justify" wrapText="1"/>
    </xf>
    <xf numFmtId="0" fontId="0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justify" wrapText="1"/>
    </xf>
    <xf numFmtId="0" fontId="0" fillId="0" borderId="10" xfId="0" applyFont="1" applyFill="1" applyBorder="1" applyAlignment="1">
      <alignment vertical="justify" wrapText="1"/>
    </xf>
    <xf numFmtId="0" fontId="8" fillId="0" borderId="0" xfId="0" applyFont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73" fontId="3" fillId="0" borderId="25" xfId="0" applyNumberFormat="1" applyFont="1" applyBorder="1" applyAlignment="1">
      <alignment horizontal="center" wrapText="1"/>
    </xf>
    <xf numFmtId="173" fontId="3" fillId="0" borderId="16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8"/>
  <sheetViews>
    <sheetView tabSelected="1" zoomScalePageLayoutView="0" workbookViewId="0" topLeftCell="A15">
      <selection activeCell="B22" sqref="B22"/>
    </sheetView>
  </sheetViews>
  <sheetFormatPr defaultColWidth="9.00390625" defaultRowHeight="12.75"/>
  <cols>
    <col min="1" max="1" width="21.75390625" style="0" customWidth="1"/>
    <col min="2" max="2" width="88.375" style="0" customWidth="1"/>
    <col min="3" max="3" width="16.00390625" style="6" customWidth="1"/>
  </cols>
  <sheetData>
    <row r="2" ht="15">
      <c r="C2" s="13" t="s">
        <v>21</v>
      </c>
    </row>
    <row r="3" ht="15">
      <c r="C3" s="13" t="s">
        <v>1</v>
      </c>
    </row>
    <row r="4" ht="15">
      <c r="C4" s="13" t="s">
        <v>2</v>
      </c>
    </row>
    <row r="5" ht="15">
      <c r="C5" s="13" t="s">
        <v>23</v>
      </c>
    </row>
    <row r="6" ht="15">
      <c r="C6" s="13" t="s">
        <v>3</v>
      </c>
    </row>
    <row r="7" ht="15">
      <c r="C7" s="13" t="s">
        <v>4</v>
      </c>
    </row>
    <row r="8" ht="15">
      <c r="C8" s="13" t="s">
        <v>87</v>
      </c>
    </row>
    <row r="9" spans="2:3" ht="15">
      <c r="B9" s="2"/>
      <c r="C9" s="13" t="s">
        <v>99</v>
      </c>
    </row>
    <row r="10" spans="1:3" ht="28.5" customHeight="1">
      <c r="A10" s="74" t="s">
        <v>98</v>
      </c>
      <c r="B10" s="74"/>
      <c r="C10" s="74"/>
    </row>
    <row r="11" spans="1:3" ht="18">
      <c r="A11" s="67" t="s">
        <v>24</v>
      </c>
      <c r="B11" s="67"/>
      <c r="C11" s="67"/>
    </row>
    <row r="12" spans="1:3" ht="18">
      <c r="A12" s="67" t="s">
        <v>56</v>
      </c>
      <c r="B12" s="67"/>
      <c r="C12" s="67"/>
    </row>
    <row r="13" spans="1:3" ht="15" thickBot="1">
      <c r="A13" s="11"/>
      <c r="B13" s="11"/>
      <c r="C13" s="11"/>
    </row>
    <row r="14" spans="1:3" s="14" customFormat="1" ht="12.75">
      <c r="A14" s="68" t="s">
        <v>5</v>
      </c>
      <c r="B14" s="70" t="s">
        <v>6</v>
      </c>
      <c r="C14" s="72" t="s">
        <v>0</v>
      </c>
    </row>
    <row r="15" spans="1:3" s="14" customFormat="1" ht="18" customHeight="1" thickBot="1">
      <c r="A15" s="69"/>
      <c r="B15" s="71"/>
      <c r="C15" s="73"/>
    </row>
    <row r="16" spans="1:3" ht="18" customHeight="1">
      <c r="A16" s="36" t="s">
        <v>25</v>
      </c>
      <c r="B16" s="37" t="s">
        <v>48</v>
      </c>
      <c r="C16" s="38">
        <f>C17+C21+C23+C27+C29+C38+C40+C36+C42+C19+C43</f>
        <v>7904.9</v>
      </c>
    </row>
    <row r="17" spans="1:3" ht="16.5" customHeight="1">
      <c r="A17" s="15" t="s">
        <v>26</v>
      </c>
      <c r="B17" s="3" t="s">
        <v>7</v>
      </c>
      <c r="C17" s="16">
        <f>SUM(C18:C18)</f>
        <v>1306.3</v>
      </c>
    </row>
    <row r="18" spans="1:3" ht="12.75">
      <c r="A18" s="26" t="s">
        <v>27</v>
      </c>
      <c r="B18" s="1" t="s">
        <v>8</v>
      </c>
      <c r="C18" s="18">
        <v>1306.3</v>
      </c>
    </row>
    <row r="19" spans="1:3" ht="12.75">
      <c r="A19" s="47" t="s">
        <v>71</v>
      </c>
      <c r="B19" s="40" t="s">
        <v>54</v>
      </c>
      <c r="C19" s="23">
        <f>C20</f>
        <v>1729.9</v>
      </c>
    </row>
    <row r="20" spans="1:3" ht="15.75" customHeight="1">
      <c r="A20" s="26" t="s">
        <v>72</v>
      </c>
      <c r="B20" s="1" t="s">
        <v>55</v>
      </c>
      <c r="C20" s="18">
        <v>1729.9</v>
      </c>
    </row>
    <row r="21" spans="1:3" ht="16.5" customHeight="1">
      <c r="A21" s="15" t="s">
        <v>49</v>
      </c>
      <c r="B21" s="3" t="s">
        <v>9</v>
      </c>
      <c r="C21" s="16">
        <f>SUM(C22:C22)</f>
        <v>36.5</v>
      </c>
    </row>
    <row r="22" spans="1:3" ht="16.5" customHeight="1">
      <c r="A22" s="26" t="s">
        <v>50</v>
      </c>
      <c r="B22" s="1" t="s">
        <v>10</v>
      </c>
      <c r="C22" s="18">
        <v>36.5</v>
      </c>
    </row>
    <row r="23" spans="1:3" ht="16.5" customHeight="1">
      <c r="A23" s="15" t="s">
        <v>28</v>
      </c>
      <c r="B23" s="3" t="s">
        <v>11</v>
      </c>
      <c r="C23" s="16">
        <f>SUM(C24:C26)</f>
        <v>2183.2</v>
      </c>
    </row>
    <row r="24" spans="1:3" ht="16.5" customHeight="1">
      <c r="A24" s="19" t="s">
        <v>29</v>
      </c>
      <c r="B24" s="4" t="s">
        <v>12</v>
      </c>
      <c r="C24" s="20">
        <v>233</v>
      </c>
    </row>
    <row r="25" spans="1:3" ht="15" customHeight="1">
      <c r="A25" s="21" t="s">
        <v>30</v>
      </c>
      <c r="B25" s="4" t="s">
        <v>31</v>
      </c>
      <c r="C25" s="20">
        <v>740.8</v>
      </c>
    </row>
    <row r="26" spans="1:3" ht="16.5" customHeight="1">
      <c r="A26" s="17" t="s">
        <v>32</v>
      </c>
      <c r="B26" s="1" t="s">
        <v>13</v>
      </c>
      <c r="C26" s="18">
        <v>1209.4</v>
      </c>
    </row>
    <row r="27" spans="1:3" ht="15.75" customHeight="1">
      <c r="A27" s="15" t="s">
        <v>33</v>
      </c>
      <c r="B27" s="3" t="s">
        <v>51</v>
      </c>
      <c r="C27" s="16">
        <f>C28</f>
        <v>16.2</v>
      </c>
    </row>
    <row r="28" spans="1:3" ht="28.5" customHeight="1">
      <c r="A28" s="48" t="s">
        <v>73</v>
      </c>
      <c r="B28" s="49" t="s">
        <v>74</v>
      </c>
      <c r="C28" s="22">
        <f>13.2+3</f>
        <v>16.2</v>
      </c>
    </row>
    <row r="29" spans="1:4" ht="24.75" customHeight="1">
      <c r="A29" s="15" t="s">
        <v>34</v>
      </c>
      <c r="B29" s="3" t="s">
        <v>14</v>
      </c>
      <c r="C29" s="23">
        <f>C30+C34</f>
        <v>1590</v>
      </c>
      <c r="D29" s="5"/>
    </row>
    <row r="30" spans="1:3" ht="53.25" customHeight="1">
      <c r="A30" s="24" t="s">
        <v>35</v>
      </c>
      <c r="B30" s="12" t="s">
        <v>52</v>
      </c>
      <c r="C30" s="25">
        <f>C31+C33</f>
        <v>1422</v>
      </c>
    </row>
    <row r="31" spans="1:3" ht="34.5" customHeight="1" hidden="1">
      <c r="A31" s="50" t="s">
        <v>75</v>
      </c>
      <c r="B31" s="51" t="s">
        <v>76</v>
      </c>
      <c r="C31" s="18">
        <f>808.8-808.8</f>
        <v>0</v>
      </c>
    </row>
    <row r="32" spans="1:3" ht="37.5" customHeight="1" hidden="1">
      <c r="A32" s="62" t="s">
        <v>77</v>
      </c>
      <c r="B32" s="52" t="s">
        <v>78</v>
      </c>
      <c r="C32" s="27">
        <v>0</v>
      </c>
    </row>
    <row r="33" spans="1:3" ht="28.5" customHeight="1">
      <c r="A33" s="62" t="s">
        <v>84</v>
      </c>
      <c r="B33" s="63" t="s">
        <v>85</v>
      </c>
      <c r="C33" s="27">
        <v>1422</v>
      </c>
    </row>
    <row r="34" spans="1:3" ht="33.75" customHeight="1">
      <c r="A34" s="45" t="s">
        <v>59</v>
      </c>
      <c r="B34" s="46" t="s">
        <v>60</v>
      </c>
      <c r="C34" s="30">
        <f>C35</f>
        <v>168</v>
      </c>
    </row>
    <row r="35" spans="1:3" ht="39.75" customHeight="1">
      <c r="A35" s="48" t="s">
        <v>79</v>
      </c>
      <c r="B35" s="53" t="s">
        <v>86</v>
      </c>
      <c r="C35" s="22">
        <f>55+93+20</f>
        <v>168</v>
      </c>
    </row>
    <row r="36" spans="1:3" ht="15" customHeight="1">
      <c r="A36" s="28" t="s">
        <v>36</v>
      </c>
      <c r="B36" s="39" t="s">
        <v>53</v>
      </c>
      <c r="C36" s="29">
        <f>C37</f>
        <v>407.2</v>
      </c>
    </row>
    <row r="37" spans="1:3" ht="18" customHeight="1">
      <c r="A37" s="55" t="s">
        <v>80</v>
      </c>
      <c r="B37" s="54" t="s">
        <v>81</v>
      </c>
      <c r="C37" s="27">
        <v>407.2</v>
      </c>
    </row>
    <row r="38" spans="1:3" ht="15.75" customHeight="1">
      <c r="A38" s="28" t="s">
        <v>37</v>
      </c>
      <c r="B38" s="8" t="s">
        <v>15</v>
      </c>
      <c r="C38" s="30">
        <f>SUM(C39)</f>
        <v>450.5</v>
      </c>
    </row>
    <row r="39" spans="1:3" ht="39.75" customHeight="1">
      <c r="A39" s="64" t="s">
        <v>89</v>
      </c>
      <c r="B39" s="65" t="s">
        <v>94</v>
      </c>
      <c r="C39" s="32">
        <f>1660+334.5+116-1660</f>
        <v>450.5</v>
      </c>
    </row>
    <row r="40" spans="1:3" ht="16.5" customHeight="1">
      <c r="A40" s="28" t="s">
        <v>38</v>
      </c>
      <c r="B40" s="8" t="s">
        <v>16</v>
      </c>
      <c r="C40" s="29">
        <f>C41</f>
        <v>12</v>
      </c>
    </row>
    <row r="41" spans="1:3" ht="26.25" customHeight="1">
      <c r="A41" s="21" t="s">
        <v>69</v>
      </c>
      <c r="B41" s="66" t="s">
        <v>70</v>
      </c>
      <c r="C41" s="27">
        <f>5+7</f>
        <v>12</v>
      </c>
    </row>
    <row r="42" spans="1:3" ht="17.25" customHeight="1">
      <c r="A42" s="28" t="s">
        <v>39</v>
      </c>
      <c r="B42" s="8" t="s">
        <v>17</v>
      </c>
      <c r="C42" s="29">
        <v>5.5</v>
      </c>
    </row>
    <row r="43" spans="1:3" ht="16.5" customHeight="1">
      <c r="A43" s="41" t="s">
        <v>40</v>
      </c>
      <c r="B43" s="42" t="s">
        <v>41</v>
      </c>
      <c r="C43" s="29">
        <f>C44</f>
        <v>167.6</v>
      </c>
    </row>
    <row r="44" spans="1:3" ht="15" customHeight="1">
      <c r="A44" s="43" t="s">
        <v>57</v>
      </c>
      <c r="B44" s="44" t="s">
        <v>41</v>
      </c>
      <c r="C44" s="27">
        <v>167.6</v>
      </c>
    </row>
    <row r="45" spans="1:3" ht="15.75" customHeight="1">
      <c r="A45" s="28" t="s">
        <v>42</v>
      </c>
      <c r="B45" s="8" t="s">
        <v>18</v>
      </c>
      <c r="C45" s="29">
        <f>C46</f>
        <v>37792.8</v>
      </c>
    </row>
    <row r="46" spans="1:4" ht="24.75" customHeight="1">
      <c r="A46" s="28" t="s">
        <v>43</v>
      </c>
      <c r="B46" s="8" t="s">
        <v>61</v>
      </c>
      <c r="C46" s="29">
        <f>C47+C50+C56+C59</f>
        <v>37792.8</v>
      </c>
      <c r="D46" s="5"/>
    </row>
    <row r="47" spans="1:3" ht="15.75" customHeight="1">
      <c r="A47" s="31" t="s">
        <v>44</v>
      </c>
      <c r="B47" s="9" t="s">
        <v>62</v>
      </c>
      <c r="C47" s="32">
        <f>C48+C49</f>
        <v>10849.7</v>
      </c>
    </row>
    <row r="48" spans="1:3" ht="16.5" customHeight="1">
      <c r="A48" s="17" t="s">
        <v>19</v>
      </c>
      <c r="B48" s="56" t="s">
        <v>68</v>
      </c>
      <c r="C48" s="57">
        <v>5231.1</v>
      </c>
    </row>
    <row r="49" spans="1:3" ht="15.75" customHeight="1">
      <c r="A49" s="17"/>
      <c r="B49" s="56" t="s">
        <v>67</v>
      </c>
      <c r="C49" s="57">
        <v>5618.6</v>
      </c>
    </row>
    <row r="50" spans="1:3" ht="18.75" customHeight="1">
      <c r="A50" s="17" t="s">
        <v>45</v>
      </c>
      <c r="B50" s="7" t="s">
        <v>58</v>
      </c>
      <c r="C50" s="18">
        <f>SUM(C51:C55)</f>
        <v>20395.3</v>
      </c>
    </row>
    <row r="51" spans="1:3" ht="17.25" customHeight="1">
      <c r="A51" s="17" t="s">
        <v>19</v>
      </c>
      <c r="B51" s="7" t="s">
        <v>88</v>
      </c>
      <c r="C51" s="58">
        <v>2500</v>
      </c>
    </row>
    <row r="52" spans="1:3" ht="25.5">
      <c r="A52" s="17"/>
      <c r="B52" s="7" t="s">
        <v>90</v>
      </c>
      <c r="C52" s="58">
        <v>2000</v>
      </c>
    </row>
    <row r="53" spans="1:3" ht="25.5">
      <c r="A53" s="17"/>
      <c r="B53" s="7" t="s">
        <v>91</v>
      </c>
      <c r="C53" s="58">
        <f>13977.1+0.1</f>
        <v>13977.2</v>
      </c>
    </row>
    <row r="54" spans="1:3" ht="38.25">
      <c r="A54" s="17"/>
      <c r="B54" s="7" t="s">
        <v>96</v>
      </c>
      <c r="C54" s="58">
        <v>257.6</v>
      </c>
    </row>
    <row r="55" spans="1:3" ht="25.5">
      <c r="A55" s="17"/>
      <c r="B55" s="7" t="s">
        <v>95</v>
      </c>
      <c r="C55" s="58">
        <v>1660.5</v>
      </c>
    </row>
    <row r="56" spans="1:3" s="10" customFormat="1" ht="16.5" customHeight="1">
      <c r="A56" s="17" t="s">
        <v>46</v>
      </c>
      <c r="B56" s="7" t="s">
        <v>63</v>
      </c>
      <c r="C56" s="33">
        <f>C57+C58</f>
        <v>633.4</v>
      </c>
    </row>
    <row r="57" spans="1:3" s="10" customFormat="1" ht="16.5" customHeight="1">
      <c r="A57" s="17" t="s">
        <v>19</v>
      </c>
      <c r="B57" s="56" t="s">
        <v>66</v>
      </c>
      <c r="C57" s="58">
        <f>227.2-26.9+4.4</f>
        <v>204.7</v>
      </c>
    </row>
    <row r="58" spans="1:3" s="10" customFormat="1" ht="24" customHeight="1">
      <c r="A58" s="17"/>
      <c r="B58" s="56" t="s">
        <v>65</v>
      </c>
      <c r="C58" s="58">
        <v>428.7</v>
      </c>
    </row>
    <row r="59" spans="1:3" s="10" customFormat="1" ht="15" customHeight="1">
      <c r="A59" s="17" t="s">
        <v>47</v>
      </c>
      <c r="B59" s="7" t="s">
        <v>22</v>
      </c>
      <c r="C59" s="33">
        <f>SUM(C60:C65)</f>
        <v>5914.400000000001</v>
      </c>
    </row>
    <row r="60" spans="1:3" s="10" customFormat="1" ht="15.75" customHeight="1">
      <c r="A60" s="17" t="s">
        <v>19</v>
      </c>
      <c r="B60" s="59" t="s">
        <v>64</v>
      </c>
      <c r="C60" s="60">
        <v>775</v>
      </c>
    </row>
    <row r="61" spans="1:3" s="10" customFormat="1" ht="24">
      <c r="A61" s="17"/>
      <c r="B61" s="59" t="s">
        <v>83</v>
      </c>
      <c r="C61" s="60">
        <f>1250+800</f>
        <v>2050</v>
      </c>
    </row>
    <row r="62" spans="1:3" s="10" customFormat="1" ht="12.75">
      <c r="A62" s="17"/>
      <c r="B62" s="59" t="s">
        <v>92</v>
      </c>
      <c r="C62" s="60">
        <v>100</v>
      </c>
    </row>
    <row r="63" spans="1:3" s="10" customFormat="1" ht="12.75">
      <c r="A63" s="17"/>
      <c r="B63" s="59" t="s">
        <v>93</v>
      </c>
      <c r="C63" s="60">
        <v>500</v>
      </c>
    </row>
    <row r="64" spans="1:3" s="10" customFormat="1" ht="12.75">
      <c r="A64" s="17"/>
      <c r="B64" s="59" t="s">
        <v>97</v>
      </c>
      <c r="C64" s="60">
        <v>1410.6</v>
      </c>
    </row>
    <row r="65" spans="1:3" s="10" customFormat="1" ht="14.25" customHeight="1">
      <c r="A65" s="17"/>
      <c r="B65" s="59" t="s">
        <v>82</v>
      </c>
      <c r="C65" s="60">
        <v>1078.8</v>
      </c>
    </row>
    <row r="66" spans="1:3" s="10" customFormat="1" ht="15" customHeight="1" thickBot="1">
      <c r="A66" s="61" t="s">
        <v>20</v>
      </c>
      <c r="B66" s="34"/>
      <c r="C66" s="35">
        <f>C45+C16</f>
        <v>45697.700000000004</v>
      </c>
    </row>
    <row r="67" spans="1:3" s="10" customFormat="1" ht="15" customHeight="1">
      <c r="A67"/>
      <c r="B67"/>
      <c r="C67" s="6"/>
    </row>
    <row r="68" spans="1:3" s="10" customFormat="1" ht="15" customHeight="1">
      <c r="A68"/>
      <c r="B68"/>
      <c r="C68" s="6"/>
    </row>
    <row r="69" ht="15" customHeight="1"/>
    <row r="70" ht="15" customHeight="1"/>
  </sheetData>
  <sheetProtection/>
  <mergeCells count="6">
    <mergeCell ref="A11:C11"/>
    <mergeCell ref="A12:C12"/>
    <mergeCell ref="A14:A15"/>
    <mergeCell ref="B14:B15"/>
    <mergeCell ref="C14:C15"/>
    <mergeCell ref="A10:C10"/>
  </mergeCells>
  <printOptions/>
  <pageMargins left="0.7874015748031497" right="0.03937007874015748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Windows User</cp:lastModifiedBy>
  <cp:lastPrinted>2014-10-29T08:34:54Z</cp:lastPrinted>
  <dcterms:created xsi:type="dcterms:W3CDTF">2005-12-20T08:48:21Z</dcterms:created>
  <dcterms:modified xsi:type="dcterms:W3CDTF">2015-06-25T10:11:00Z</dcterms:modified>
  <cp:category/>
  <cp:version/>
  <cp:contentType/>
  <cp:contentStatus/>
</cp:coreProperties>
</file>