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180" activeTab="0"/>
  </bookViews>
  <sheets>
    <sheet name="прилож.2" sheetId="1" r:id="rId1"/>
  </sheets>
  <definedNames>
    <definedName name="_xlnm.Print_Titles" localSheetId="0">'прилож.2'!$16:$17</definedName>
  </definedNames>
  <calcPr fullCalcOnLoad="1"/>
</workbook>
</file>

<file path=xl/sharedStrings.xml><?xml version="1.0" encoding="utf-8"?>
<sst xmlns="http://schemas.openxmlformats.org/spreadsheetml/2006/main" count="107" uniqueCount="103">
  <si>
    <t>Сумма (тыс.руб.)</t>
  </si>
  <si>
    <t xml:space="preserve">                                                                          к решению совета депутатов</t>
  </si>
  <si>
    <t xml:space="preserve">                                                                          муниципального образования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</si>
  <si>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</si>
  <si>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</si>
  <si>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>Код бюджетной классификации</t>
  </si>
  <si>
    <t xml:space="preserve">           Источники доходов</t>
  </si>
  <si>
    <t xml:space="preserve"> Налоги на прибыль, доходы</t>
  </si>
  <si>
    <t xml:space="preserve"> Налог на доходы физических лиц                     </t>
  </si>
  <si>
    <t xml:space="preserve"> Налоги на совокупный доход</t>
  </si>
  <si>
    <t xml:space="preserve"> Единый сельскохозяйственный налог</t>
  </si>
  <si>
    <t xml:space="preserve"> Налоги на имущество </t>
  </si>
  <si>
    <t xml:space="preserve"> Налог на имущество физических лиц</t>
  </si>
  <si>
    <t xml:space="preserve"> Земельный налог</t>
  </si>
  <si>
    <t xml:space="preserve"> Доходы от использования имущества, находящегося в государственной и муниципальной собственности</t>
  </si>
  <si>
    <t xml:space="preserve"> Доходы от продажи материальных и нематериальных активов</t>
  </si>
  <si>
    <t xml:space="preserve"> Административные платежи и сборы</t>
  </si>
  <si>
    <t xml:space="preserve"> Штрафы, санкции, возмещение ущерба</t>
  </si>
  <si>
    <t xml:space="preserve"> Безвозмездные поступления</t>
  </si>
  <si>
    <t>в том числе</t>
  </si>
  <si>
    <t xml:space="preserve">              Итого доходов</t>
  </si>
  <si>
    <t xml:space="preserve">                                                                          Приложение  2</t>
  </si>
  <si>
    <t>Иные межбюджетные трансферты</t>
  </si>
  <si>
    <t xml:space="preserve">                                                                          Старопольское сельское поселение</t>
  </si>
  <si>
    <t xml:space="preserve">Доходы бюджета муниципального образования Старопольское сельское поселение </t>
  </si>
  <si>
    <t xml:space="preserve"> 1 00 00000 00 0000 000 </t>
  </si>
  <si>
    <t xml:space="preserve"> 1 01 00000 00 0000 000  </t>
  </si>
  <si>
    <t xml:space="preserve"> 1 01 02000 01 0000 110 </t>
  </si>
  <si>
    <t xml:space="preserve"> 1 06 00000 00 0000 000  </t>
  </si>
  <si>
    <t xml:space="preserve"> 1 06 01000 00 0000 110</t>
  </si>
  <si>
    <t xml:space="preserve"> 1 06 04000 02 0000 110</t>
  </si>
  <si>
    <t xml:space="preserve"> Транспортный налог</t>
  </si>
  <si>
    <t xml:space="preserve"> 1 06 06000 00 0000 110</t>
  </si>
  <si>
    <t xml:space="preserve"> 1 08 00000 00 0000 000</t>
  </si>
  <si>
    <t xml:space="preserve"> 1 11 00000 00 0000 000</t>
  </si>
  <si>
    <t xml:space="preserve"> 1 11 05000 00 0000 120</t>
  </si>
  <si>
    <t xml:space="preserve"> 1 13 00000 00 0000 000</t>
  </si>
  <si>
    <t xml:space="preserve"> 1 14 00000 00 0000 000</t>
  </si>
  <si>
    <t xml:space="preserve"> 1 15 00000 00 0000 000</t>
  </si>
  <si>
    <t xml:space="preserve"> 1 16 00000 00 0000 000</t>
  </si>
  <si>
    <t xml:space="preserve"> 1 17 00000 00 0000 000</t>
  </si>
  <si>
    <t xml:space="preserve"> Прочие неналоговые доходы</t>
  </si>
  <si>
    <t xml:space="preserve"> 2 00 00000 00 0000 000</t>
  </si>
  <si>
    <t xml:space="preserve"> 2 02 00000 00 0000 000</t>
  </si>
  <si>
    <t xml:space="preserve"> 2 02 01000 00 0000 151</t>
  </si>
  <si>
    <t xml:space="preserve"> 2 02 02000 00 0000 151</t>
  </si>
  <si>
    <t xml:space="preserve"> 2 02 03000 00 0000 151</t>
  </si>
  <si>
    <t xml:space="preserve"> 2 02 04000 00 0000 151</t>
  </si>
  <si>
    <t>Налоговые и неналоговые доходы</t>
  </si>
  <si>
    <t xml:space="preserve"> 1 05 00000 00 0000 000 </t>
  </si>
  <si>
    <t xml:space="preserve"> 1 05 03000 01 0000 110</t>
  </si>
  <si>
    <t xml:space="preserve"> 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</si>
  <si>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</si>
  <si>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</si>
  <si>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</si>
  <si>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</si>
  <si>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Сланцевского муниципального района Ленинградской области на 2015 год</t>
  </si>
  <si>
    <t xml:space="preserve"> 1 17 05000 00 0000 180</t>
  </si>
  <si>
    <t>Субсидии бюджетам бюджетной системы Российской Федерации (межбюджетные субсидии)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</si>
  <si>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</si>
  <si>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</si>
  <si>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Безвозмездные поступления от других бюджетов бюджетной системы Российской Федерации</t>
  </si>
  <si>
    <t xml:space="preserve"> 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</si>
  <si>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</si>
  <si>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 xml:space="preserve">   на выполнение указов Президента Российской Федерации от 07.05.2012 г. </t>
  </si>
  <si>
    <t xml:space="preserve">   на осуществление отдельных государственных полномочий Ленинградской области в сфере административных правонарушений</t>
  </si>
  <si>
    <t xml:space="preserve">   на осуществление отдельных государственных полномочий по первичному воинскому учету </t>
  </si>
  <si>
    <t xml:space="preserve">   из бюджета Сланцевского муниципального района</t>
  </si>
  <si>
    <t xml:space="preserve">   из бюджета Ленинградской области</t>
  </si>
  <si>
    <t xml:space="preserve"> 1 15 02000 00 0000 140 </t>
  </si>
  <si>
    <t xml:space="preserve">Платежи, взимаемые государственными и муниципальными органами (организациями) за выполнение определенных функций
</t>
  </si>
  <si>
    <t xml:space="preserve"> 1 03 00000 00 0000 000</t>
  </si>
  <si>
    <t xml:space="preserve"> 1 03 02000 01 0000 110</t>
  </si>
  <si>
    <t xml:space="preserve"> 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</si>
  <si>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</si>
  <si>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</si>
  <si>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</si>
  <si>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</si>
  <si>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</si>
  <si>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1 11 09040 00 0000 120</t>
  </si>
  <si>
    <t xml:space="preserve"> 1 13 01000 00 0000 130</t>
  </si>
  <si>
    <t xml:space="preserve">Доходы от оказания платных услуг (работ)
</t>
  </si>
  <si>
    <t xml:space="preserve">   на финансирование расходов по решению вопросов местного значения</t>
  </si>
  <si>
    <t xml:space="preserve">   на оплату просроченной кредиторской задолженности за разработку проекта генерального плана и проекта правил землепользования и застройки муниципального образования поселения</t>
  </si>
  <si>
    <t xml:space="preserve"> 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</si>
  <si>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</si>
  <si>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</si>
  <si>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                                                                         от 22.12.2014 г. №28</t>
  </si>
  <si>
    <t xml:space="preserve">  на реализацию ГП "Устойчивое общественное развитие в Ленинградской области"</t>
  </si>
  <si>
    <t xml:space="preserve"> 1 14 02000 00 0000 000</t>
  </si>
  <si>
    <t xml:space="preserve">  на капитальный ремонт объектов в рамках ГП ЛО "Развитие сельского хозяйства ЛО", подпрограмма "Устойчивое развитие сельских территорий ЛО</t>
  </si>
  <si>
    <t xml:space="preserve">  на ГП ЛО "Обеспечение устойчивого функционирования и развития коммунальной и инженерной инфраструктуры и повышение энергоэффективности в ЛО"</t>
  </si>
  <si>
    <t xml:space="preserve">   на осуществление  мероприятий по развитию общественной инфраструктуры</t>
  </si>
  <si>
    <t xml:space="preserve">   на подготовку и проведение мероприятий, посвященных дню образования Ленинградской области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</si>
  <si>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</si>
  <si>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на мероприятия по капитальному ремонту автомобильных дорог общего пользования местного значения, в том числе в населенных пунктах Ленинградской области </t>
  </si>
  <si>
    <t xml:space="preserve">  на мероприятия по капитальному ремонту и ремонту дворовых территорий многоквартирных домов, проездов к дворовым территориям многоквартирных домов населенных пунктов Ленинградской области </t>
  </si>
  <si>
    <t xml:space="preserve">   на обеспечение капремонтов объектов водоснабжения, водоотведения, теплоснабжения</t>
  </si>
  <si>
    <t xml:space="preserve">  на обеспечение выплат стимулирующего характера работникам муниципальных учреждений культуры ЛО в рамках подпрограммы "Обеспечение условий реализации государственной программы" государственной программы ЛО "Развитие культуры в ЛО"</t>
  </si>
  <si>
    <t xml:space="preserve">  на реализацию мероприятий по подготовке объектов теплоснабжения к отопительному сезону на территории ЛО в рамках ГП ЛО "Обеспечение устойчивого функционирования и развития коммунальной и инженерной инфраструктуры и повышение энергоэффективности в ЛО" </t>
  </si>
  <si>
    <t xml:space="preserve">  на реализацию мероприятий в рамках подпрограммы "Энергосбережение и повышение энергетической эффективности ЛО на 2014-2016 гг. "</t>
  </si>
  <si>
    <t xml:space="preserve">(в редакции решений совета депутатов </t>
  </si>
  <si>
    <t xml:space="preserve"> от  27.02.2015 № 34, от 01.04.2015 № 41, от 16.04.2015 № 45, от 29.04.2015 № 46, от 19.05.2015 № 49,                                                                                                    от 09.06.2015 № 51, от 26.06.2015 № 52, от 27.08.2015 № 65, от 05.10.2015 № 70)  
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</si>
</sst>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  <numFmt numFmtId="173" formatCode="0.0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0">
    <font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14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11" xfId="0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0" xfId="0" applyFill="1" applyAlignment="1">
      <alignment/>
    </xf>
    <xf numFmtId="0" fontId="6" fillId="0" borderId="0" xfId="0" applyFont="1" applyAlignment="1">
      <alignment horizontal="center"/>
    </xf>
    <xf numFmtId="0" fontId="12" fillId="0" borderId="10" xfId="0" applyFont="1" applyBorder="1" applyAlignment="1">
      <alignment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179" fontId="3" fillId="0" borderId="13" xfId="0" applyNumberFormat="1" applyFont="1" applyBorder="1" applyAlignment="1">
      <alignment/>
    </xf>
    <xf numFmtId="0" fontId="0" fillId="0" borderId="12" xfId="0" applyBorder="1" applyAlignment="1">
      <alignment/>
    </xf>
    <xf numFmtId="179" fontId="0" fillId="0" borderId="13" xfId="0" applyNumberForma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Border="1" applyAlignment="1">
      <alignment/>
    </xf>
    <xf numFmtId="0" fontId="0" fillId="0" borderId="12" xfId="0" applyFont="1" applyFill="1" applyBorder="1" applyAlignment="1">
      <alignment/>
    </xf>
    <xf numFmtId="179" fontId="0" fillId="0" borderId="13" xfId="0" applyNumberFormat="1" applyFont="1" applyBorder="1" applyAlignment="1">
      <alignment/>
    </xf>
    <xf numFmtId="179" fontId="3" fillId="0" borderId="13" xfId="0" applyNumberFormat="1" applyFont="1" applyBorder="1" applyAlignment="1">
      <alignment/>
    </xf>
    <xf numFmtId="0" fontId="3" fillId="0" borderId="12" xfId="0" applyFont="1" applyBorder="1" applyAlignment="1">
      <alignment/>
    </xf>
    <xf numFmtId="179" fontId="9" fillId="0" borderId="13" xfId="0" applyNumberFormat="1" applyFont="1" applyBorder="1" applyAlignment="1">
      <alignment/>
    </xf>
    <xf numFmtId="0" fontId="0" fillId="0" borderId="12" xfId="0" applyFont="1" applyBorder="1" applyAlignment="1">
      <alignment/>
    </xf>
    <xf numFmtId="179" fontId="0" fillId="0" borderId="13" xfId="0" applyNumberFormat="1" applyFont="1" applyFill="1" applyBorder="1" applyAlignment="1">
      <alignment/>
    </xf>
    <xf numFmtId="0" fontId="3" fillId="0" borderId="12" xfId="0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179" fontId="3" fillId="0" borderId="13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179" fontId="0" fillId="0" borderId="13" xfId="0" applyNumberFormat="1" applyFill="1" applyBorder="1" applyAlignment="1">
      <alignment/>
    </xf>
    <xf numFmtId="179" fontId="0" fillId="0" borderId="14" xfId="0" applyNumberFormat="1" applyBorder="1" applyAlignment="1">
      <alignment/>
    </xf>
    <xf numFmtId="0" fontId="3" fillId="0" borderId="15" xfId="0" applyFont="1" applyBorder="1" applyAlignment="1">
      <alignment/>
    </xf>
    <xf numFmtId="179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wrapText="1"/>
    </xf>
    <xf numFmtId="179" fontId="2" fillId="0" borderId="19" xfId="0" applyNumberFormat="1" applyFont="1" applyBorder="1" applyAlignment="1">
      <alignment horizontal="right" wrapText="1"/>
    </xf>
    <xf numFmtId="0" fontId="13" fillId="0" borderId="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2" fillId="0" borderId="2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 horizontal="justify" vertical="top" wrapText="1"/>
    </xf>
    <xf numFmtId="0" fontId="0" fillId="0" borderId="17" xfId="0" applyFont="1" applyBorder="1" applyAlignment="1">
      <alignment/>
    </xf>
    <xf numFmtId="0" fontId="1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 wrapText="1"/>
    </xf>
    <xf numFmtId="0" fontId="7" fillId="0" borderId="10" xfId="0" applyFont="1" applyBorder="1" applyAlignment="1">
      <alignment horizontal="left" vertical="justify" wrapText="1"/>
    </xf>
    <xf numFmtId="0" fontId="0" fillId="0" borderId="10" xfId="0" applyFont="1" applyBorder="1" applyAlignment="1">
      <alignment vertical="justify" wrapText="1"/>
    </xf>
    <xf numFmtId="0" fontId="0" fillId="0" borderId="12" xfId="0" applyFont="1" applyBorder="1" applyAlignment="1">
      <alignment horizontal="left"/>
    </xf>
    <xf numFmtId="0" fontId="4" fillId="0" borderId="11" xfId="0" applyFont="1" applyBorder="1" applyAlignment="1">
      <alignment wrapText="1"/>
    </xf>
    <xf numFmtId="179" fontId="4" fillId="0" borderId="13" xfId="0" applyNumberFormat="1" applyFont="1" applyBorder="1" applyAlignment="1">
      <alignment/>
    </xf>
    <xf numFmtId="179" fontId="4" fillId="0" borderId="14" xfId="0" applyNumberFormat="1" applyFont="1" applyBorder="1" applyAlignment="1">
      <alignment/>
    </xf>
    <xf numFmtId="0" fontId="4" fillId="0" borderId="11" xfId="0" applyFont="1" applyFill="1" applyBorder="1" applyAlignment="1">
      <alignment wrapText="1"/>
    </xf>
    <xf numFmtId="179" fontId="4" fillId="0" borderId="21" xfId="0" applyNumberFormat="1" applyFont="1" applyBorder="1" applyAlignment="1">
      <alignment/>
    </xf>
    <xf numFmtId="0" fontId="3" fillId="0" borderId="22" xfId="0" applyFont="1" applyBorder="1" applyAlignment="1">
      <alignment horizontal="right"/>
    </xf>
    <xf numFmtId="0" fontId="0" fillId="0" borderId="12" xfId="0" applyFont="1" applyBorder="1" applyAlignment="1">
      <alignment/>
    </xf>
    <xf numFmtId="0" fontId="4" fillId="0" borderId="10" xfId="0" applyNumberFormat="1" applyFont="1" applyBorder="1" applyAlignment="1">
      <alignment vertical="justify" wrapText="1"/>
    </xf>
    <xf numFmtId="0" fontId="0" fillId="0" borderId="12" xfId="0" applyFont="1" applyFill="1" applyBorder="1" applyAlignment="1">
      <alignment/>
    </xf>
    <xf numFmtId="0" fontId="4" fillId="0" borderId="10" xfId="0" applyFont="1" applyFill="1" applyBorder="1" applyAlignment="1">
      <alignment vertical="justify" wrapText="1"/>
    </xf>
    <xf numFmtId="0" fontId="0" fillId="0" borderId="10" xfId="0" applyFont="1" applyFill="1" applyBorder="1" applyAlignment="1">
      <alignment vertical="justify" wrapText="1"/>
    </xf>
    <xf numFmtId="0" fontId="8" fillId="0" borderId="0" xfId="0" applyFont="1" applyAlignment="1">
      <alignment horizontal="center"/>
    </xf>
    <xf numFmtId="0" fontId="3" fillId="0" borderId="23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173" fontId="3" fillId="0" borderId="25" xfId="0" applyNumberFormat="1" applyFont="1" applyBorder="1" applyAlignment="1">
      <alignment horizontal="center" wrapText="1"/>
    </xf>
    <xf numFmtId="173" fontId="3" fillId="0" borderId="16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73"/>
  <sheetViews>
    <sheetView tabSelected="1" zoomScalePageLayoutView="0" workbookViewId="0" topLeftCell="A1">
      <selection activeCell="A10" sqref="A10:E10"/>
    </sheetView>
  </sheetViews>
  <sheetFormatPr defaultColWidth="9.00390625" defaultRowHeight="12.75"/>
  <cols>
    <col min="1" max="1" width="21.75390625" style="0" customWidth="1"/>
    <col min="2" max="2" width="88.375" style="0" customWidth="1"/>
    <col min="3" max="3" width="14.375" style="6" customWidth="1"/>
  </cols>
  <sheetData>
    <row r="2" ht="15">
      <c r="C2" s="13" t="s">
        <v>21</v>
      </c>
    </row>
    <row r="3" ht="15">
      <c r="C3" s="13" t="s">
        <v>1</v>
      </c>
    </row>
    <row r="4" ht="15">
      <c r="C4" s="13" t="s">
        <v>2</v>
      </c>
    </row>
    <row r="5" ht="15">
      <c r="C5" s="13" t="s">
        <v>23</v>
      </c>
    </row>
    <row r="6" ht="15">
      <c r="C6" s="13" t="s">
        <v>3</v>
      </c>
    </row>
    <row r="7" ht="15">
      <c r="C7" s="13" t="s">
        <v>4</v>
      </c>
    </row>
    <row r="8" ht="15">
      <c r="C8" s="13" t="s">
        <v>87</v>
      </c>
    </row>
    <row r="9" spans="2:3" ht="24.75" customHeight="1">
      <c r="B9" s="2"/>
      <c r="C9" s="13" t="s">
        <v>101</v>
      </c>
    </row>
    <row r="10" spans="1:5" ht="53.25" customHeight="1">
      <c r="A10" s="74" t="s">
        <v>102</v>
      </c>
      <c r="B10" s="74"/>
      <c r="C10" s="74"/>
      <c r="D10" s="74"/>
      <c r="E10" s="74"/>
    </row>
    <row r="11" spans="2:3" ht="15">
      <c r="B11" s="2"/>
      <c r="C11" s="13"/>
    </row>
    <row r="13" spans="1:3" ht="18">
      <c r="A13" s="67" t="s">
        <v>24</v>
      </c>
      <c r="B13" s="67"/>
      <c r="C13" s="67"/>
    </row>
    <row r="14" spans="1:3" ht="18">
      <c r="A14" s="67" t="s">
        <v>56</v>
      </c>
      <c r="B14" s="67"/>
      <c r="C14" s="67"/>
    </row>
    <row r="15" spans="1:3" ht="15" thickBot="1">
      <c r="A15" s="11"/>
      <c r="B15" s="11"/>
      <c r="C15" s="11"/>
    </row>
    <row r="16" spans="1:3" s="14" customFormat="1" ht="12.75">
      <c r="A16" s="68" t="s">
        <v>5</v>
      </c>
      <c r="B16" s="70" t="s">
        <v>6</v>
      </c>
      <c r="C16" s="72" t="s">
        <v>0</v>
      </c>
    </row>
    <row r="17" spans="1:3" s="14" customFormat="1" ht="18" customHeight="1" thickBot="1">
      <c r="A17" s="69"/>
      <c r="B17" s="71"/>
      <c r="C17" s="73"/>
    </row>
    <row r="18" spans="1:3" ht="18" customHeight="1">
      <c r="A18" s="36" t="s">
        <v>25</v>
      </c>
      <c r="B18" s="37" t="s">
        <v>48</v>
      </c>
      <c r="C18" s="38">
        <f>C19+C23+C25+C29+C31+C40+C42+C38+C44+C21+C45</f>
        <v>10367.2</v>
      </c>
    </row>
    <row r="19" spans="1:3" ht="16.5" customHeight="1">
      <c r="A19" s="15" t="s">
        <v>26</v>
      </c>
      <c r="B19" s="3" t="s">
        <v>7</v>
      </c>
      <c r="C19" s="16">
        <f>SUM(C20:C20)</f>
        <v>1306.3</v>
      </c>
    </row>
    <row r="20" spans="1:3" ht="12.75">
      <c r="A20" s="26" t="s">
        <v>27</v>
      </c>
      <c r="B20" s="1" t="s">
        <v>8</v>
      </c>
      <c r="C20" s="18">
        <v>1306.3</v>
      </c>
    </row>
    <row r="21" spans="1:3" ht="12.75">
      <c r="A21" s="47" t="s">
        <v>71</v>
      </c>
      <c r="B21" s="40" t="s">
        <v>54</v>
      </c>
      <c r="C21" s="23">
        <f>C22</f>
        <v>1729.9</v>
      </c>
    </row>
    <row r="22" spans="1:3" ht="15.75" customHeight="1">
      <c r="A22" s="26" t="s">
        <v>72</v>
      </c>
      <c r="B22" s="1" t="s">
        <v>55</v>
      </c>
      <c r="C22" s="18">
        <v>1729.9</v>
      </c>
    </row>
    <row r="23" spans="1:3" ht="16.5" customHeight="1">
      <c r="A23" s="15" t="s">
        <v>49</v>
      </c>
      <c r="B23" s="3" t="s">
        <v>9</v>
      </c>
      <c r="C23" s="16">
        <f>SUM(C24:C24)</f>
        <v>36.5</v>
      </c>
    </row>
    <row r="24" spans="1:3" ht="16.5" customHeight="1">
      <c r="A24" s="26" t="s">
        <v>50</v>
      </c>
      <c r="B24" s="1" t="s">
        <v>10</v>
      </c>
      <c r="C24" s="18">
        <v>36.5</v>
      </c>
    </row>
    <row r="25" spans="1:3" ht="16.5" customHeight="1">
      <c r="A25" s="15" t="s">
        <v>28</v>
      </c>
      <c r="B25" s="3" t="s">
        <v>11</v>
      </c>
      <c r="C25" s="16">
        <f>SUM(C26:C28)</f>
        <v>2183.2</v>
      </c>
    </row>
    <row r="26" spans="1:3" ht="16.5" customHeight="1">
      <c r="A26" s="19" t="s">
        <v>29</v>
      </c>
      <c r="B26" s="4" t="s">
        <v>12</v>
      </c>
      <c r="C26" s="20">
        <v>233</v>
      </c>
    </row>
    <row r="27" spans="1:3" ht="15" customHeight="1">
      <c r="A27" s="21" t="s">
        <v>30</v>
      </c>
      <c r="B27" s="4" t="s">
        <v>31</v>
      </c>
      <c r="C27" s="20">
        <v>740.8</v>
      </c>
    </row>
    <row r="28" spans="1:3" ht="16.5" customHeight="1">
      <c r="A28" s="17" t="s">
        <v>32</v>
      </c>
      <c r="B28" s="1" t="s">
        <v>13</v>
      </c>
      <c r="C28" s="18">
        <v>1209.4</v>
      </c>
    </row>
    <row r="29" spans="1:3" ht="15.75" customHeight="1">
      <c r="A29" s="15" t="s">
        <v>33</v>
      </c>
      <c r="B29" s="3" t="s">
        <v>51</v>
      </c>
      <c r="C29" s="16">
        <f>C30</f>
        <v>18.7</v>
      </c>
    </row>
    <row r="30" spans="1:3" ht="28.5" customHeight="1">
      <c r="A30" s="48" t="s">
        <v>73</v>
      </c>
      <c r="B30" s="49" t="s">
        <v>74</v>
      </c>
      <c r="C30" s="22">
        <f>13.2+3+2.5</f>
        <v>18.7</v>
      </c>
    </row>
    <row r="31" spans="1:4" ht="24.75" customHeight="1">
      <c r="A31" s="15" t="s">
        <v>34</v>
      </c>
      <c r="B31" s="3" t="s">
        <v>14</v>
      </c>
      <c r="C31" s="23">
        <f>C32+C36</f>
        <v>1720</v>
      </c>
      <c r="D31" s="5"/>
    </row>
    <row r="32" spans="1:3" ht="58.5" customHeight="1">
      <c r="A32" s="24" t="s">
        <v>35</v>
      </c>
      <c r="B32" s="12" t="s">
        <v>52</v>
      </c>
      <c r="C32" s="25">
        <f>C33+C35</f>
        <v>1422</v>
      </c>
    </row>
    <row r="33" spans="1:3" ht="34.5" customHeight="1" hidden="1">
      <c r="A33" s="50" t="s">
        <v>75</v>
      </c>
      <c r="B33" s="51" t="s">
        <v>76</v>
      </c>
      <c r="C33" s="18">
        <f>808.8-808.8</f>
        <v>0</v>
      </c>
    </row>
    <row r="34" spans="1:3" ht="37.5" customHeight="1" hidden="1">
      <c r="A34" s="62" t="s">
        <v>77</v>
      </c>
      <c r="B34" s="52" t="s">
        <v>78</v>
      </c>
      <c r="C34" s="27">
        <v>0</v>
      </c>
    </row>
    <row r="35" spans="1:3" ht="28.5" customHeight="1">
      <c r="A35" s="62" t="s">
        <v>84</v>
      </c>
      <c r="B35" s="63" t="s">
        <v>85</v>
      </c>
      <c r="C35" s="27">
        <v>1422</v>
      </c>
    </row>
    <row r="36" spans="1:3" ht="33.75" customHeight="1">
      <c r="A36" s="45" t="s">
        <v>59</v>
      </c>
      <c r="B36" s="46" t="s">
        <v>60</v>
      </c>
      <c r="C36" s="30">
        <f>C37</f>
        <v>298</v>
      </c>
    </row>
    <row r="37" spans="1:3" ht="39.75" customHeight="1">
      <c r="A37" s="48" t="s">
        <v>79</v>
      </c>
      <c r="B37" s="53" t="s">
        <v>86</v>
      </c>
      <c r="C37" s="22">
        <f>55+93+20+40+90</f>
        <v>298</v>
      </c>
    </row>
    <row r="38" spans="1:3" ht="15" customHeight="1">
      <c r="A38" s="28" t="s">
        <v>36</v>
      </c>
      <c r="B38" s="39" t="s">
        <v>53</v>
      </c>
      <c r="C38" s="29">
        <f>C39</f>
        <v>407.2</v>
      </c>
    </row>
    <row r="39" spans="1:3" ht="18" customHeight="1">
      <c r="A39" s="55" t="s">
        <v>80</v>
      </c>
      <c r="B39" s="54" t="s">
        <v>81</v>
      </c>
      <c r="C39" s="27">
        <v>407.2</v>
      </c>
    </row>
    <row r="40" spans="1:3" ht="15.75" customHeight="1">
      <c r="A40" s="28" t="s">
        <v>37</v>
      </c>
      <c r="B40" s="8" t="s">
        <v>15</v>
      </c>
      <c r="C40" s="30">
        <f>SUM(C41)</f>
        <v>2780.3</v>
      </c>
    </row>
    <row r="41" spans="1:3" ht="39.75" customHeight="1">
      <c r="A41" s="64" t="s">
        <v>89</v>
      </c>
      <c r="B41" s="65" t="s">
        <v>94</v>
      </c>
      <c r="C41" s="32">
        <f>1660+334.5+116-1660+24.8+2305</f>
        <v>2780.3</v>
      </c>
    </row>
    <row r="42" spans="1:3" ht="16.5" customHeight="1">
      <c r="A42" s="28" t="s">
        <v>38</v>
      </c>
      <c r="B42" s="8" t="s">
        <v>16</v>
      </c>
      <c r="C42" s="29">
        <f>C43</f>
        <v>12</v>
      </c>
    </row>
    <row r="43" spans="1:3" ht="26.25" customHeight="1">
      <c r="A43" s="21" t="s">
        <v>69</v>
      </c>
      <c r="B43" s="66" t="s">
        <v>70</v>
      </c>
      <c r="C43" s="27">
        <f>5+7</f>
        <v>12</v>
      </c>
    </row>
    <row r="44" spans="1:3" ht="17.25" customHeight="1">
      <c r="A44" s="28" t="s">
        <v>39</v>
      </c>
      <c r="B44" s="8" t="s">
        <v>17</v>
      </c>
      <c r="C44" s="29">
        <v>5.5</v>
      </c>
    </row>
    <row r="45" spans="1:3" ht="16.5" customHeight="1">
      <c r="A45" s="41" t="s">
        <v>40</v>
      </c>
      <c r="B45" s="42" t="s">
        <v>41</v>
      </c>
      <c r="C45" s="29">
        <f>C46</f>
        <v>167.6</v>
      </c>
    </row>
    <row r="46" spans="1:3" ht="15" customHeight="1">
      <c r="A46" s="43" t="s">
        <v>57</v>
      </c>
      <c r="B46" s="44" t="s">
        <v>41</v>
      </c>
      <c r="C46" s="27">
        <v>167.6</v>
      </c>
    </row>
    <row r="47" spans="1:3" ht="15.75" customHeight="1">
      <c r="A47" s="28" t="s">
        <v>42</v>
      </c>
      <c r="B47" s="8" t="s">
        <v>18</v>
      </c>
      <c r="C47" s="29">
        <f>C48</f>
        <v>46260.5</v>
      </c>
    </row>
    <row r="48" spans="1:4" ht="24.75" customHeight="1">
      <c r="A48" s="28" t="s">
        <v>43</v>
      </c>
      <c r="B48" s="8" t="s">
        <v>61</v>
      </c>
      <c r="C48" s="29">
        <f>C49+C52+C61+C64</f>
        <v>46260.5</v>
      </c>
      <c r="D48" s="5"/>
    </row>
    <row r="49" spans="1:3" ht="15.75" customHeight="1">
      <c r="A49" s="31" t="s">
        <v>44</v>
      </c>
      <c r="B49" s="9" t="s">
        <v>62</v>
      </c>
      <c r="C49" s="32">
        <f>C50+C51</f>
        <v>10849.7</v>
      </c>
    </row>
    <row r="50" spans="1:3" ht="16.5" customHeight="1">
      <c r="A50" s="17" t="s">
        <v>19</v>
      </c>
      <c r="B50" s="56" t="s">
        <v>68</v>
      </c>
      <c r="C50" s="57">
        <v>5231.1</v>
      </c>
    </row>
    <row r="51" spans="1:3" ht="15.75" customHeight="1">
      <c r="A51" s="17"/>
      <c r="B51" s="56" t="s">
        <v>67</v>
      </c>
      <c r="C51" s="57">
        <v>5618.6</v>
      </c>
    </row>
    <row r="52" spans="1:3" ht="18.75" customHeight="1">
      <c r="A52" s="17" t="s">
        <v>45</v>
      </c>
      <c r="B52" s="7" t="s">
        <v>58</v>
      </c>
      <c r="C52" s="18">
        <f>SUM(C53:C60)</f>
        <v>28548.899999999998</v>
      </c>
    </row>
    <row r="53" spans="1:3" ht="17.25" customHeight="1">
      <c r="A53" s="17" t="s">
        <v>19</v>
      </c>
      <c r="B53" s="7" t="s">
        <v>88</v>
      </c>
      <c r="C53" s="58">
        <v>2500</v>
      </c>
    </row>
    <row r="54" spans="1:3" ht="25.5">
      <c r="A54" s="17"/>
      <c r="B54" s="7" t="s">
        <v>90</v>
      </c>
      <c r="C54" s="58">
        <v>2000</v>
      </c>
    </row>
    <row r="55" spans="1:3" ht="25.5">
      <c r="A55" s="17"/>
      <c r="B55" s="7" t="s">
        <v>91</v>
      </c>
      <c r="C55" s="58">
        <f>13977.1</f>
        <v>13977.1</v>
      </c>
    </row>
    <row r="56" spans="1:3" ht="38.25">
      <c r="A56" s="17"/>
      <c r="B56" s="7" t="s">
        <v>96</v>
      </c>
      <c r="C56" s="58">
        <v>257.6</v>
      </c>
    </row>
    <row r="57" spans="1:3" ht="25.5">
      <c r="A57" s="17"/>
      <c r="B57" s="7" t="s">
        <v>95</v>
      </c>
      <c r="C57" s="58">
        <v>1660.5</v>
      </c>
    </row>
    <row r="58" spans="1:3" ht="38.25">
      <c r="A58" s="17"/>
      <c r="B58" s="7" t="s">
        <v>98</v>
      </c>
      <c r="C58" s="58">
        <v>627.7</v>
      </c>
    </row>
    <row r="59" spans="1:3" ht="38.25">
      <c r="A59" s="17"/>
      <c r="B59" s="7" t="s">
        <v>99</v>
      </c>
      <c r="C59" s="58">
        <v>6110</v>
      </c>
    </row>
    <row r="60" spans="1:3" ht="25.5">
      <c r="A60" s="17"/>
      <c r="B60" s="7" t="s">
        <v>100</v>
      </c>
      <c r="C60" s="58">
        <v>1416</v>
      </c>
    </row>
    <row r="61" spans="1:3" s="10" customFormat="1" ht="16.5" customHeight="1">
      <c r="A61" s="17" t="s">
        <v>46</v>
      </c>
      <c r="B61" s="7" t="s">
        <v>63</v>
      </c>
      <c r="C61" s="33">
        <f>C62+C63</f>
        <v>613</v>
      </c>
    </row>
    <row r="62" spans="1:3" s="10" customFormat="1" ht="16.5" customHeight="1">
      <c r="A62" s="17" t="s">
        <v>19</v>
      </c>
      <c r="B62" s="56" t="s">
        <v>66</v>
      </c>
      <c r="C62" s="58">
        <f>227.2-26.9+4.4-20.4</f>
        <v>184.29999999999998</v>
      </c>
    </row>
    <row r="63" spans="1:3" s="10" customFormat="1" ht="24" customHeight="1">
      <c r="A63" s="17"/>
      <c r="B63" s="56" t="s">
        <v>65</v>
      </c>
      <c r="C63" s="58">
        <v>428.7</v>
      </c>
    </row>
    <row r="64" spans="1:3" s="10" customFormat="1" ht="15" customHeight="1">
      <c r="A64" s="17" t="s">
        <v>47</v>
      </c>
      <c r="B64" s="7" t="s">
        <v>22</v>
      </c>
      <c r="C64" s="33">
        <f>SUM(C65:C70)</f>
        <v>6248.900000000001</v>
      </c>
    </row>
    <row r="65" spans="1:3" s="10" customFormat="1" ht="15.75" customHeight="1">
      <c r="A65" s="17" t="s">
        <v>19</v>
      </c>
      <c r="B65" s="59" t="s">
        <v>64</v>
      </c>
      <c r="C65" s="60">
        <v>775</v>
      </c>
    </row>
    <row r="66" spans="1:3" s="10" customFormat="1" ht="24">
      <c r="A66" s="17"/>
      <c r="B66" s="59" t="s">
        <v>83</v>
      </c>
      <c r="C66" s="60">
        <f>1250+800</f>
        <v>2050</v>
      </c>
    </row>
    <row r="67" spans="1:3" s="10" customFormat="1" ht="12.75">
      <c r="A67" s="17"/>
      <c r="B67" s="59" t="s">
        <v>92</v>
      </c>
      <c r="C67" s="60">
        <v>100</v>
      </c>
    </row>
    <row r="68" spans="1:3" s="10" customFormat="1" ht="12.75">
      <c r="A68" s="17"/>
      <c r="B68" s="59" t="s">
        <v>93</v>
      </c>
      <c r="C68" s="60">
        <v>500</v>
      </c>
    </row>
    <row r="69" spans="1:3" s="10" customFormat="1" ht="12.75">
      <c r="A69" s="17"/>
      <c r="B69" s="59" t="s">
        <v>97</v>
      </c>
      <c r="C69" s="60">
        <f>1410.6+334.5</f>
        <v>1745.1</v>
      </c>
    </row>
    <row r="70" spans="1:3" s="10" customFormat="1" ht="14.25" customHeight="1">
      <c r="A70" s="17"/>
      <c r="B70" s="59" t="s">
        <v>82</v>
      </c>
      <c r="C70" s="60">
        <v>1078.8</v>
      </c>
    </row>
    <row r="71" spans="1:3" s="10" customFormat="1" ht="15" customHeight="1" thickBot="1">
      <c r="A71" s="61" t="s">
        <v>20</v>
      </c>
      <c r="B71" s="34"/>
      <c r="C71" s="35">
        <f>C47+C18</f>
        <v>56627.7</v>
      </c>
    </row>
    <row r="72" spans="1:3" s="10" customFormat="1" ht="15" customHeight="1">
      <c r="A72"/>
      <c r="B72"/>
      <c r="C72" s="6"/>
    </row>
    <row r="73" spans="1:3" s="10" customFormat="1" ht="15" customHeight="1">
      <c r="A73"/>
      <c r="B73"/>
      <c r="C73" s="6"/>
    </row>
    <row r="74" ht="15" customHeight="1"/>
    <row r="75" ht="15" customHeight="1"/>
  </sheetData>
  <sheetProtection/>
  <mergeCells count="6">
    <mergeCell ref="A13:C13"/>
    <mergeCell ref="A14:C14"/>
    <mergeCell ref="A16:A17"/>
    <mergeCell ref="B16:B17"/>
    <mergeCell ref="C16:C17"/>
    <mergeCell ref="A10:E10"/>
  </mergeCells>
  <printOptions/>
  <pageMargins left="0.7874015748031497" right="0.03937007874015748" top="0.1968503937007874" bottom="0.1968503937007874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Windows User</cp:lastModifiedBy>
  <cp:lastPrinted>2015-11-05T11:16:32Z</cp:lastPrinted>
  <dcterms:created xsi:type="dcterms:W3CDTF">2005-12-20T08:48:21Z</dcterms:created>
  <dcterms:modified xsi:type="dcterms:W3CDTF">2015-11-05T12:11:08Z</dcterms:modified>
  <cp:category/>
  <cp:version/>
  <cp:contentType/>
  <cp:contentStatus/>
</cp:coreProperties>
</file>