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12" windowWidth="15456" windowHeight="10260" activeTab="0"/>
  </bookViews>
  <sheets>
    <sheet name="прил 2" sheetId="1" r:id="rId1"/>
    <sheet name="прил.3" sheetId="2" r:id="rId2"/>
  </sheets>
  <definedNames>
    <definedName name="_xlnm._FilterDatabase" localSheetId="0" hidden="1">'прил 2'!$A$8:$L$40</definedName>
    <definedName name="_xlnm._FilterDatabase" localSheetId="1" hidden="1">'прил.3'!$A$7:$K$37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2'!$A$1:$J$40</definedName>
  </definedNames>
  <calcPr fullCalcOnLoad="1"/>
</workbook>
</file>

<file path=xl/sharedStrings.xml><?xml version="1.0" encoding="utf-8"?>
<sst xmlns="http://schemas.openxmlformats.org/spreadsheetml/2006/main" count="168" uniqueCount="144">
  <si>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</si>
  <si>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</si>
  <si>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</si>
  <si>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</si>
  <si>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</si>
  <si>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</si>
  <si>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</si>
  <si>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</si>
  <si>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</si>
  <si>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</si>
  <si>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</si>
  <si>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</si>
  <si>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</si>
  <si>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</si>
  <si>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</si>
  <si>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</si>
  <si>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</si>
  <si>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</si>
  <si>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</si>
  <si>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</si>
  <si>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</si>
  <si>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</si>
  <si>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</si>
  <si>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</si>
  <si>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</si>
  <si>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</si>
  <si>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</si>
  <si>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</si>
  <si>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</si>
  <si>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</si>
  <si>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</si>
  <si>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</si>
  <si>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</si>
  <si>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</si>
  <si>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</si>
  <si>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</si>
  <si>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</si>
  <si>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</si>
  <si>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</si>
  <si>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</si>
  <si>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</si>
  <si>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</si>
  <si>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</si>
  <si>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</si>
  <si>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</si>
  <si>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</si>
  <si>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</si>
  <si>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</si>
  <si>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</si>
  <si>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</si>
  <si>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</si>
  <si>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</si>
  <si>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</si>
  <si>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</si>
  <si>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</si>
  <si>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</si>
  <si>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</si>
  <si>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</si>
  <si>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</si>
  <si>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</si>
  <si>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</si>
  <si>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к аналогич. периоду прош. года</t>
  </si>
  <si>
    <t>структура расходов, %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</si>
  <si>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</si>
  <si>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</si>
  <si>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</si>
  <si>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</si>
  <si>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</si>
  <si>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</si>
  <si>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</si>
  <si>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</si>
  <si>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</si>
  <si>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</si>
  <si>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</si>
  <si>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</si>
  <si>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</si>
  <si>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</si>
  <si>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</si>
  <si>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</si>
  <si>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</si>
  <si>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</si>
  <si>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</si>
  <si>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</si>
  <si>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</si>
  <si>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Увеличение стоимости материальных запасов</t>
  </si>
  <si>
    <t>263</t>
  </si>
  <si>
    <t>Пенсии, пособия, выплачиваемые организациями сектора государственного управления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</si>
  <si>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</si>
  <si>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</si>
  <si>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</si>
  <si>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</si>
  <si>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</si>
  <si>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</si>
  <si>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224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</si>
  <si>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</si>
  <si>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</si>
  <si>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</si>
  <si>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</si>
  <si>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</si>
  <si>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</si>
  <si>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</si>
  <si>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</si>
  <si>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Иные расходы</t>
  </si>
  <si>
    <t>План 2019 год</t>
  </si>
  <si>
    <t>к плану 2019 г.</t>
  </si>
  <si>
    <t>0107</t>
  </si>
  <si>
    <t>Обеспечение проведения выборов и референдумов</t>
  </si>
  <si>
    <t>1100</t>
  </si>
  <si>
    <t>ФИЗИЧЕСКАЯ КУЛЬТУРА И СПОРТ</t>
  </si>
  <si>
    <t>1102</t>
  </si>
  <si>
    <t>Массовый спорт</t>
  </si>
  <si>
    <t>План             2019 г.</t>
  </si>
  <si>
    <t>к плану  2019г.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</si>
  <si>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</si>
  <si>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</si>
  <si>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</si>
  <si>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</si>
  <si>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</si>
  <si>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</si>
  <si>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293</t>
  </si>
  <si>
    <t>295</t>
  </si>
  <si>
    <t>297</t>
  </si>
  <si>
    <t>343</t>
  </si>
  <si>
    <t>344</t>
  </si>
  <si>
    <t>346</t>
  </si>
  <si>
    <t>349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</si>
  <si>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</si>
  <si>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</si>
  <si>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организациям</t>
  </si>
  <si>
    <t>Увеличение стоимости горюче-смазочных материалов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</si>
  <si>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</si>
  <si>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</si>
  <si>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МО Старопольское сельское поселение на 01 июля 2019 г.</t>
  </si>
  <si>
    <t>Исполнение            1 полугод. 2019 г.</t>
  </si>
  <si>
    <t>План 1 полугод. 2019 г.</t>
  </si>
  <si>
    <t>к плану           1 полугод. 2019г.</t>
  </si>
  <si>
    <t>Исполнение 1 полугод. 2018 г.</t>
  </si>
  <si>
    <t>Исполнение 1 полугод. 2019 г.</t>
  </si>
  <si>
    <t>к плану 1 полугод. 2019г.</t>
  </si>
  <si>
    <t>341</t>
  </si>
  <si>
    <t>342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</si>
  <si>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</si>
  <si>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</si>
  <si>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Исполнение            1 полугод. 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</si>
</sst>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8.5"/>
      <color indexed="10"/>
      <name val="MS Sans Serif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b/>
      <sz val="8"/>
      <color indexed="8"/>
      <name val="Arial Cyr"/>
      <family val="0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8.5"/>
      <color rgb="FFFF0000"/>
      <name val="MS Sans Serif"/>
      <family val="2"/>
    </font>
    <font>
      <b/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b/>
      <sz val="8"/>
      <color theme="1"/>
      <name val="Arial Cyr"/>
      <family val="0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8" fillId="0" borderId="0" xfId="0" applyFont="1" applyAlignment="1">
      <alignment/>
    </xf>
    <xf numFmtId="173" fontId="59" fillId="0" borderId="10" xfId="0" applyNumberFormat="1" applyFont="1" applyBorder="1" applyAlignment="1">
      <alignment horizontal="right" vertical="center" wrapText="1"/>
    </xf>
    <xf numFmtId="173" fontId="60" fillId="0" borderId="11" xfId="0" applyNumberFormat="1" applyFont="1" applyBorder="1" applyAlignment="1">
      <alignment horizontal="right" vertical="center" wrapText="1"/>
    </xf>
    <xf numFmtId="173" fontId="60" fillId="0" borderId="12" xfId="0" applyNumberFormat="1" applyFont="1" applyBorder="1" applyAlignment="1">
      <alignment horizontal="right" vertical="center" wrapText="1"/>
    </xf>
    <xf numFmtId="173" fontId="60" fillId="0" borderId="13" xfId="0" applyNumberFormat="1" applyFont="1" applyBorder="1" applyAlignment="1">
      <alignment horizontal="right" vertical="center" wrapText="1"/>
    </xf>
    <xf numFmtId="173" fontId="59" fillId="0" borderId="11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49" fontId="62" fillId="0" borderId="14" xfId="0" applyNumberFormat="1" applyFont="1" applyFill="1" applyBorder="1" applyAlignment="1">
      <alignment horizontal="center" vertical="center" wrapText="1"/>
    </xf>
    <xf numFmtId="173" fontId="63" fillId="0" borderId="0" xfId="0" applyNumberFormat="1" applyFont="1" applyAlignment="1">
      <alignment/>
    </xf>
    <xf numFmtId="49" fontId="64" fillId="0" borderId="11" xfId="0" applyNumberFormat="1" applyFont="1" applyBorder="1" applyAlignment="1">
      <alignment horizontal="left" vertical="center" wrapText="1"/>
    </xf>
    <xf numFmtId="173" fontId="61" fillId="0" borderId="0" xfId="0" applyNumberFormat="1" applyFont="1" applyAlignment="1">
      <alignment/>
    </xf>
    <xf numFmtId="173" fontId="61" fillId="0" borderId="15" xfId="0" applyNumberFormat="1" applyFont="1" applyBorder="1" applyAlignment="1">
      <alignment/>
    </xf>
    <xf numFmtId="0" fontId="58" fillId="0" borderId="0" xfId="0" applyFont="1" applyBorder="1" applyAlignment="1">
      <alignment horizontal="left" wrapText="1"/>
    </xf>
    <xf numFmtId="0" fontId="61" fillId="0" borderId="0" xfId="0" applyFont="1" applyAlignment="1">
      <alignment/>
    </xf>
    <xf numFmtId="49" fontId="65" fillId="0" borderId="16" xfId="0" applyNumberFormat="1" applyFont="1" applyBorder="1" applyAlignment="1">
      <alignment horizontal="left" vertical="center" wrapText="1"/>
    </xf>
    <xf numFmtId="49" fontId="65" fillId="0" borderId="17" xfId="0" applyNumberFormat="1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70" fillId="0" borderId="18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left" vertical="center" wrapText="1"/>
    </xf>
    <xf numFmtId="173" fontId="72" fillId="0" borderId="10" xfId="0" applyNumberFormat="1" applyFont="1" applyBorder="1" applyAlignment="1" applyProtection="1">
      <alignment horizontal="right" vertical="center" wrapText="1"/>
      <protection/>
    </xf>
    <xf numFmtId="49" fontId="73" fillId="0" borderId="11" xfId="0" applyNumberFormat="1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left" vertical="center" wrapText="1"/>
    </xf>
    <xf numFmtId="173" fontId="74" fillId="0" borderId="11" xfId="0" applyNumberFormat="1" applyFont="1" applyBorder="1" applyAlignment="1" applyProtection="1">
      <alignment horizontal="right" vertical="center" wrapText="1"/>
      <protection/>
    </xf>
    <xf numFmtId="173" fontId="74" fillId="0" borderId="11" xfId="0" applyNumberFormat="1" applyFont="1" applyBorder="1" applyAlignment="1">
      <alignment horizontal="right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left" vertical="center" wrapText="1"/>
    </xf>
    <xf numFmtId="173" fontId="71" fillId="0" borderId="10" xfId="0" applyNumberFormat="1" applyFont="1" applyBorder="1" applyAlignment="1">
      <alignment horizontal="right" vertical="center" wrapText="1"/>
    </xf>
    <xf numFmtId="49" fontId="72" fillId="0" borderId="16" xfId="0" applyNumberFormat="1" applyFont="1" applyBorder="1" applyAlignment="1" applyProtection="1">
      <alignment horizontal="center" vertical="center" wrapText="1"/>
      <protection/>
    </xf>
    <xf numFmtId="49" fontId="72" fillId="0" borderId="10" xfId="0" applyNumberFormat="1" applyFont="1" applyBorder="1" applyAlignment="1" applyProtection="1">
      <alignment horizontal="left" vertical="center" wrapText="1"/>
      <protection/>
    </xf>
    <xf numFmtId="173" fontId="72" fillId="0" borderId="11" xfId="0" applyNumberFormat="1" applyFont="1" applyBorder="1" applyAlignment="1" applyProtection="1">
      <alignment horizontal="right" vertical="center" wrapText="1"/>
      <protection/>
    </xf>
    <xf numFmtId="49" fontId="74" fillId="0" borderId="11" xfId="0" applyNumberFormat="1" applyFont="1" applyBorder="1" applyAlignment="1" applyProtection="1">
      <alignment horizontal="center" vertical="center" wrapText="1"/>
      <protection/>
    </xf>
    <xf numFmtId="49" fontId="74" fillId="0" borderId="11" xfId="0" applyNumberFormat="1" applyFont="1" applyBorder="1" applyAlignment="1" applyProtection="1">
      <alignment horizontal="left" vertical="center" wrapText="1"/>
      <protection/>
    </xf>
    <xf numFmtId="173" fontId="74" fillId="0" borderId="11" xfId="0" applyNumberFormat="1" applyFont="1" applyBorder="1" applyAlignment="1">
      <alignment horizontal="right" vertical="center" wrapText="1"/>
    </xf>
    <xf numFmtId="173" fontId="71" fillId="0" borderId="10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>
      <alignment horizontal="right" vertical="center" wrapText="1"/>
    </xf>
    <xf numFmtId="173" fontId="73" fillId="0" borderId="12" xfId="0" applyNumberFormat="1" applyFont="1" applyBorder="1" applyAlignment="1">
      <alignment horizontal="right" vertical="center" wrapText="1"/>
    </xf>
    <xf numFmtId="173" fontId="73" fillId="0" borderId="12" xfId="0" applyNumberFormat="1" applyFont="1" applyBorder="1" applyAlignment="1">
      <alignment horizontal="right" vertical="center" wrapText="1"/>
    </xf>
    <xf numFmtId="173" fontId="73" fillId="0" borderId="13" xfId="0" applyNumberFormat="1" applyFont="1" applyBorder="1" applyAlignment="1">
      <alignment horizontal="right" vertical="center" wrapText="1"/>
    </xf>
    <xf numFmtId="173" fontId="73" fillId="0" borderId="13" xfId="0" applyNumberFormat="1" applyFont="1" applyBorder="1" applyAlignment="1">
      <alignment horizontal="right" vertical="center" wrapText="1"/>
    </xf>
    <xf numFmtId="173" fontId="71" fillId="0" borderId="11" xfId="0" applyNumberFormat="1" applyFont="1" applyBorder="1" applyAlignment="1">
      <alignment horizontal="right" vertical="center" wrapText="1"/>
    </xf>
    <xf numFmtId="173" fontId="71" fillId="0" borderId="11" xfId="0" applyNumberFormat="1" applyFont="1" applyBorder="1" applyAlignment="1">
      <alignment horizontal="right" vertical="center" wrapText="1"/>
    </xf>
    <xf numFmtId="0" fontId="66" fillId="0" borderId="20" xfId="0" applyFont="1" applyBorder="1" applyAlignment="1">
      <alignment/>
    </xf>
    <xf numFmtId="49" fontId="70" fillId="0" borderId="21" xfId="0" applyNumberFormat="1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left" vertical="center" wrapText="1"/>
    </xf>
    <xf numFmtId="173" fontId="71" fillId="0" borderId="19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 applyProtection="1">
      <alignment horizontal="right" vertical="center" wrapText="1"/>
      <protection/>
    </xf>
    <xf numFmtId="49" fontId="73" fillId="0" borderId="11" xfId="0" applyNumberFormat="1" applyFont="1" applyBorder="1" applyAlignment="1" applyProtection="1">
      <alignment horizontal="center" vertical="center" wrapText="1"/>
      <protection/>
    </xf>
    <xf numFmtId="49" fontId="73" fillId="0" borderId="11" xfId="0" applyNumberFormat="1" applyFont="1" applyBorder="1" applyAlignment="1" applyProtection="1">
      <alignment horizontal="left" vertical="center" wrapText="1"/>
      <protection/>
    </xf>
    <xf numFmtId="173" fontId="71" fillId="0" borderId="19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 applyProtection="1">
      <alignment horizontal="right" vertical="center" wrapText="1"/>
      <protection/>
    </xf>
    <xf numFmtId="49" fontId="70" fillId="0" borderId="18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/>
    </xf>
    <xf numFmtId="0" fontId="70" fillId="0" borderId="18" xfId="0" applyFont="1" applyBorder="1" applyAlignment="1">
      <alignment horizontal="center"/>
    </xf>
    <xf numFmtId="0" fontId="66" fillId="0" borderId="0" xfId="0" applyFont="1" applyBorder="1" applyAlignment="1">
      <alignment horizontal="left"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49" fontId="62" fillId="0" borderId="20" xfId="0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0" fillId="0" borderId="22" xfId="0" applyNumberFormat="1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0"/>
  <sheetViews>
    <sheetView showGridLines="0" tabSelected="1" zoomScaleSheetLayoutView="100" workbookViewId="0" topLeftCell="A1">
      <selection activeCell="C13" sqref="C13:C14"/>
    </sheetView>
  </sheetViews>
  <sheetFormatPr defaultColWidth="9.140625" defaultRowHeight="12.75" customHeight="1" outlineLevelRow="2"/>
  <cols>
    <col min="1" max="1" width="6.28125" style="7" customWidth="1"/>
    <col min="2" max="2" width="59.57421875" style="7" customWidth="1"/>
    <col min="3" max="3" width="11.140625" style="7" customWidth="1"/>
    <col min="4" max="4" width="10.140625" style="7" customWidth="1"/>
    <col min="5" max="5" width="10.421875" style="7" customWidth="1"/>
    <col min="6" max="6" width="12.421875" style="7" customWidth="1"/>
    <col min="7" max="7" width="7.7109375" style="7" customWidth="1"/>
    <col min="8" max="8" width="9.140625" style="7" customWidth="1"/>
    <col min="9" max="9" width="10.00390625" style="7" customWidth="1"/>
    <col min="10" max="10" width="9.7109375" style="7" customWidth="1"/>
    <col min="11" max="12" width="0" style="7" hidden="1" customWidth="1"/>
    <col min="13" max="13" width="9.140625" style="7" customWidth="1"/>
    <col min="14" max="14" width="7.421875" style="7" customWidth="1"/>
    <col min="15" max="16384" width="9.140625" style="7" customWidth="1"/>
  </cols>
  <sheetData>
    <row r="1" spans="1:10" ht="12.75" customHeight="1">
      <c r="A1" s="64"/>
      <c r="B1" s="64"/>
      <c r="C1" s="64"/>
      <c r="D1" s="64"/>
      <c r="E1" s="64"/>
      <c r="F1" s="64"/>
      <c r="G1" s="17"/>
      <c r="H1" s="17"/>
      <c r="I1" s="17"/>
      <c r="J1" s="18" t="s">
        <v>56</v>
      </c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3.5">
      <c r="A4" s="65" t="s">
        <v>55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3.5">
      <c r="A5" s="65" t="s">
        <v>132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20.25" customHeight="1">
      <c r="A6" s="21"/>
      <c r="B6" s="21"/>
      <c r="C6" s="21"/>
      <c r="D6" s="21"/>
      <c r="E6" s="21"/>
      <c r="F6" s="21"/>
      <c r="G6" s="21"/>
      <c r="H6" s="22"/>
      <c r="I6" s="22"/>
      <c r="J6" s="23" t="s">
        <v>54</v>
      </c>
    </row>
    <row r="7" spans="1:10" ht="12.75" customHeight="1">
      <c r="A7" s="61" t="s">
        <v>2</v>
      </c>
      <c r="B7" s="61" t="s">
        <v>3</v>
      </c>
      <c r="C7" s="61" t="s">
        <v>143</v>
      </c>
      <c r="D7" s="61" t="s">
        <v>103</v>
      </c>
      <c r="E7" s="61" t="s">
        <v>134</v>
      </c>
      <c r="F7" s="61" t="s">
        <v>133</v>
      </c>
      <c r="G7" s="63" t="s">
        <v>51</v>
      </c>
      <c r="H7" s="63"/>
      <c r="I7" s="63"/>
      <c r="J7" s="61" t="s">
        <v>52</v>
      </c>
    </row>
    <row r="8" spans="1:12" ht="51">
      <c r="A8" s="62"/>
      <c r="B8" s="62"/>
      <c r="C8" s="62"/>
      <c r="D8" s="62"/>
      <c r="E8" s="62"/>
      <c r="F8" s="62"/>
      <c r="G8" s="24" t="s">
        <v>104</v>
      </c>
      <c r="H8" s="24" t="s">
        <v>135</v>
      </c>
      <c r="I8" s="24" t="s">
        <v>53</v>
      </c>
      <c r="J8" s="62"/>
      <c r="K8" s="8" t="s">
        <v>87</v>
      </c>
      <c r="L8" s="8" t="s">
        <v>88</v>
      </c>
    </row>
    <row r="9" spans="1:14" ht="12.75">
      <c r="A9" s="25" t="s">
        <v>0</v>
      </c>
      <c r="B9" s="26" t="s">
        <v>0</v>
      </c>
      <c r="C9" s="34">
        <f>C10+C17+C19+C24+C27+C31+C33+C35+C39</f>
        <v>12971.5</v>
      </c>
      <c r="D9" s="34">
        <f>D10+D17+D19+D24+D27+D31+D33+D35+D37+D39</f>
        <v>60375.299999999996</v>
      </c>
      <c r="E9" s="34">
        <f>E10+E17+E19+E24+E27+E31+E33+E35+E37+E39</f>
        <v>23591.8</v>
      </c>
      <c r="F9" s="34">
        <f>F10+F17+F19+F24+F27+F31+F33+F35+F37+F39</f>
        <v>14747.199999999999</v>
      </c>
      <c r="G9" s="34">
        <f>F9/D9*100</f>
        <v>24.42588276994069</v>
      </c>
      <c r="H9" s="34">
        <f>F9/E9*100</f>
        <v>62.50985511915157</v>
      </c>
      <c r="I9" s="34">
        <f>F9/C9*100</f>
        <v>113.6892417993293</v>
      </c>
      <c r="J9" s="41">
        <f>F9/$F$9*100</f>
        <v>100</v>
      </c>
      <c r="K9" s="9">
        <f>E9-F9</f>
        <v>8844.6</v>
      </c>
      <c r="L9" s="9">
        <f>K9/$K$9*100</f>
        <v>100</v>
      </c>
      <c r="M9" s="2">
        <f>E9-F9</f>
        <v>8844.6</v>
      </c>
      <c r="N9" s="2">
        <f>M9/M9*100</f>
        <v>100</v>
      </c>
    </row>
    <row r="10" spans="1:14" ht="12.75" outlineLevel="1">
      <c r="A10" s="25" t="s">
        <v>4</v>
      </c>
      <c r="B10" s="26" t="s">
        <v>5</v>
      </c>
      <c r="C10" s="27">
        <v>3491</v>
      </c>
      <c r="D10" s="27">
        <v>8725.8</v>
      </c>
      <c r="E10" s="27">
        <v>5007.2</v>
      </c>
      <c r="F10" s="27">
        <v>3872.4</v>
      </c>
      <c r="G10" s="34">
        <f aca="true" t="shared" si="0" ref="G10:G40">F10/D10*100</f>
        <v>44.37873891219144</v>
      </c>
      <c r="H10" s="34">
        <f aca="true" t="shared" si="1" ref="H10:H40">F10/E10*100</f>
        <v>77.33663524524685</v>
      </c>
      <c r="I10" s="34">
        <f aca="true" t="shared" si="2" ref="I10:I40">F10/C10*100</f>
        <v>110.92523632197077</v>
      </c>
      <c r="J10" s="41">
        <f aca="true" t="shared" si="3" ref="J10:J40">F10/$F$9*100</f>
        <v>26.258543994792234</v>
      </c>
      <c r="K10" s="9">
        <f aca="true" t="shared" si="4" ref="K10:K40">E10-F10</f>
        <v>1134.7999999999997</v>
      </c>
      <c r="L10" s="9">
        <f aca="true" t="shared" si="5" ref="L10:L40">K10/$K$9*100</f>
        <v>12.830427605544623</v>
      </c>
      <c r="M10" s="2">
        <f aca="true" t="shared" si="6" ref="M10:M40">E10-F10</f>
        <v>1134.7999999999997</v>
      </c>
      <c r="N10" s="2">
        <f>M10/$M$9*100</f>
        <v>12.830427605544623</v>
      </c>
    </row>
    <row r="11" spans="1:14" ht="20.25" outlineLevel="2">
      <c r="A11" s="28" t="s">
        <v>6</v>
      </c>
      <c r="B11" s="29" t="s">
        <v>7</v>
      </c>
      <c r="C11" s="30">
        <v>21.6</v>
      </c>
      <c r="D11" s="30">
        <v>41.7</v>
      </c>
      <c r="E11" s="30">
        <v>41.7</v>
      </c>
      <c r="F11" s="30">
        <v>5.3</v>
      </c>
      <c r="G11" s="42">
        <f t="shared" si="0"/>
        <v>12.709832134292565</v>
      </c>
      <c r="H11" s="42">
        <f t="shared" si="1"/>
        <v>12.709832134292565</v>
      </c>
      <c r="I11" s="42">
        <f t="shared" si="2"/>
        <v>24.537037037037035</v>
      </c>
      <c r="J11" s="43">
        <f t="shared" si="3"/>
        <v>0.035939025713355756</v>
      </c>
      <c r="K11" s="11">
        <f t="shared" si="4"/>
        <v>36.400000000000006</v>
      </c>
      <c r="L11" s="11">
        <f t="shared" si="5"/>
        <v>0.41155055061845647</v>
      </c>
      <c r="M11" s="3">
        <f t="shared" si="6"/>
        <v>36.400000000000006</v>
      </c>
      <c r="N11" s="2">
        <f aca="true" t="shared" si="7" ref="N11:N40">M11/$M$9*100</f>
        <v>0.41155055061845647</v>
      </c>
    </row>
    <row r="12" spans="1:14" ht="33.75" customHeight="1" outlineLevel="2">
      <c r="A12" s="28" t="s">
        <v>8</v>
      </c>
      <c r="B12" s="29" t="s">
        <v>9</v>
      </c>
      <c r="C12" s="30">
        <v>3070.7</v>
      </c>
      <c r="D12" s="30">
        <v>7616</v>
      </c>
      <c r="E12" s="30">
        <v>4154.7</v>
      </c>
      <c r="F12" s="30">
        <v>3198</v>
      </c>
      <c r="G12" s="42">
        <f t="shared" si="0"/>
        <v>41.990546218487395</v>
      </c>
      <c r="H12" s="42">
        <f t="shared" si="1"/>
        <v>76.97306664741137</v>
      </c>
      <c r="I12" s="42">
        <f t="shared" si="2"/>
        <v>104.14563454586903</v>
      </c>
      <c r="J12" s="43">
        <f t="shared" si="3"/>
        <v>21.68547249647391</v>
      </c>
      <c r="K12" s="11">
        <f t="shared" si="4"/>
        <v>956.6999999999998</v>
      </c>
      <c r="L12" s="11">
        <f t="shared" si="5"/>
        <v>10.816769554304319</v>
      </c>
      <c r="M12" s="3">
        <f t="shared" si="6"/>
        <v>956.6999999999998</v>
      </c>
      <c r="N12" s="2">
        <f t="shared" si="7"/>
        <v>10.816769554304319</v>
      </c>
    </row>
    <row r="13" spans="1:14" ht="20.25" outlineLevel="2">
      <c r="A13" s="28" t="s">
        <v>10</v>
      </c>
      <c r="B13" s="29" t="s">
        <v>11</v>
      </c>
      <c r="C13" s="30">
        <v>162.5</v>
      </c>
      <c r="D13" s="30">
        <v>350.8</v>
      </c>
      <c r="E13" s="30">
        <v>189.8</v>
      </c>
      <c r="F13" s="30">
        <v>189.8</v>
      </c>
      <c r="G13" s="42">
        <f t="shared" si="0"/>
        <v>54.10490307867731</v>
      </c>
      <c r="H13" s="42">
        <f t="shared" si="1"/>
        <v>100</v>
      </c>
      <c r="I13" s="42">
        <f t="shared" si="2"/>
        <v>116.80000000000001</v>
      </c>
      <c r="J13" s="43">
        <f t="shared" si="3"/>
        <v>1.2870239774330046</v>
      </c>
      <c r="K13" s="11">
        <f t="shared" si="4"/>
        <v>0</v>
      </c>
      <c r="L13" s="11">
        <f t="shared" si="5"/>
        <v>0</v>
      </c>
      <c r="M13" s="3">
        <f t="shared" si="6"/>
        <v>0</v>
      </c>
      <c r="N13" s="2">
        <f t="shared" si="7"/>
        <v>0</v>
      </c>
    </row>
    <row r="14" spans="1:14" ht="12.75" outlineLevel="2">
      <c r="A14" s="28" t="s">
        <v>105</v>
      </c>
      <c r="B14" s="29" t="s">
        <v>106</v>
      </c>
      <c r="C14" s="30">
        <v>0</v>
      </c>
      <c r="D14" s="30">
        <v>453</v>
      </c>
      <c r="E14" s="30">
        <v>453</v>
      </c>
      <c r="F14" s="30">
        <v>453</v>
      </c>
      <c r="G14" s="42">
        <f>F14/D14*100</f>
        <v>100</v>
      </c>
      <c r="H14" s="42">
        <f>F14/E14*100</f>
        <v>100</v>
      </c>
      <c r="I14" s="42" t="e">
        <f>F14/C14*100</f>
        <v>#DIV/0!</v>
      </c>
      <c r="J14" s="43">
        <f>F14/$F$9*100</f>
        <v>3.071769556254747</v>
      </c>
      <c r="K14" s="11">
        <f>E14-F14</f>
        <v>0</v>
      </c>
      <c r="L14" s="11">
        <f>K14/$K$9*100</f>
        <v>0</v>
      </c>
      <c r="M14" s="3">
        <f>E14-F14</f>
        <v>0</v>
      </c>
      <c r="N14" s="2">
        <f>M14/$M$9*100</f>
        <v>0</v>
      </c>
    </row>
    <row r="15" spans="1:14" ht="12.75" outlineLevel="2">
      <c r="A15" s="28" t="s">
        <v>12</v>
      </c>
      <c r="B15" s="29" t="s">
        <v>13</v>
      </c>
      <c r="C15" s="30">
        <v>0</v>
      </c>
      <c r="D15" s="30">
        <v>10</v>
      </c>
      <c r="E15" s="30">
        <v>5</v>
      </c>
      <c r="F15" s="30">
        <v>0</v>
      </c>
      <c r="G15" s="42">
        <f t="shared" si="0"/>
        <v>0</v>
      </c>
      <c r="H15" s="42">
        <f t="shared" si="1"/>
        <v>0</v>
      </c>
      <c r="I15" s="42" t="e">
        <f t="shared" si="2"/>
        <v>#DIV/0!</v>
      </c>
      <c r="J15" s="43">
        <f t="shared" si="3"/>
        <v>0</v>
      </c>
      <c r="K15" s="11">
        <f t="shared" si="4"/>
        <v>5</v>
      </c>
      <c r="L15" s="11">
        <f t="shared" si="5"/>
        <v>0.05653166904099677</v>
      </c>
      <c r="M15" s="3">
        <f t="shared" si="6"/>
        <v>5</v>
      </c>
      <c r="N15" s="2">
        <f t="shared" si="7"/>
        <v>0.05653166904099677</v>
      </c>
    </row>
    <row r="16" spans="1:14" ht="12.75" outlineLevel="2">
      <c r="A16" s="28" t="s">
        <v>14</v>
      </c>
      <c r="B16" s="29" t="s">
        <v>15</v>
      </c>
      <c r="C16" s="30">
        <v>236.2</v>
      </c>
      <c r="D16" s="30">
        <v>254.3</v>
      </c>
      <c r="E16" s="30">
        <v>163</v>
      </c>
      <c r="F16" s="30">
        <v>26.3</v>
      </c>
      <c r="G16" s="42">
        <f t="shared" si="0"/>
        <v>10.342115611482502</v>
      </c>
      <c r="H16" s="42">
        <f t="shared" si="1"/>
        <v>16.134969325153374</v>
      </c>
      <c r="I16" s="42">
        <f t="shared" si="2"/>
        <v>11.134631668077901</v>
      </c>
      <c r="J16" s="43">
        <f t="shared" si="3"/>
        <v>0.1783389389172182</v>
      </c>
      <c r="K16" s="11">
        <f t="shared" si="4"/>
        <v>136.7</v>
      </c>
      <c r="L16" s="11">
        <f t="shared" si="5"/>
        <v>1.5455758315808514</v>
      </c>
      <c r="M16" s="3">
        <f t="shared" si="6"/>
        <v>136.7</v>
      </c>
      <c r="N16" s="2">
        <f t="shared" si="7"/>
        <v>1.5455758315808514</v>
      </c>
    </row>
    <row r="17" spans="1:14" ht="12.75" outlineLevel="1">
      <c r="A17" s="25" t="s">
        <v>16</v>
      </c>
      <c r="B17" s="26" t="s">
        <v>17</v>
      </c>
      <c r="C17" s="27">
        <v>78</v>
      </c>
      <c r="D17" s="27">
        <v>278.3</v>
      </c>
      <c r="E17" s="27">
        <v>156.1</v>
      </c>
      <c r="F17" s="27">
        <v>101.2</v>
      </c>
      <c r="G17" s="34">
        <f t="shared" si="0"/>
        <v>36.36363636363637</v>
      </c>
      <c r="H17" s="34">
        <f t="shared" si="1"/>
        <v>64.83023702754645</v>
      </c>
      <c r="I17" s="34">
        <f t="shared" si="2"/>
        <v>129.74358974358975</v>
      </c>
      <c r="J17" s="41">
        <f t="shared" si="3"/>
        <v>0.686231962677661</v>
      </c>
      <c r="K17" s="9">
        <f t="shared" si="4"/>
        <v>54.89999999999999</v>
      </c>
      <c r="L17" s="9">
        <f t="shared" si="5"/>
        <v>0.6207177260701443</v>
      </c>
      <c r="M17" s="2">
        <f t="shared" si="6"/>
        <v>54.89999999999999</v>
      </c>
      <c r="N17" s="2">
        <f t="shared" si="7"/>
        <v>0.6207177260701443</v>
      </c>
    </row>
    <row r="18" spans="1:14" ht="12.75" outlineLevel="2">
      <c r="A18" s="28" t="s">
        <v>18</v>
      </c>
      <c r="B18" s="29" t="s">
        <v>19</v>
      </c>
      <c r="C18" s="30">
        <v>78</v>
      </c>
      <c r="D18" s="30">
        <v>278.3</v>
      </c>
      <c r="E18" s="30">
        <v>156.1</v>
      </c>
      <c r="F18" s="30">
        <v>101.2</v>
      </c>
      <c r="G18" s="42">
        <f t="shared" si="0"/>
        <v>36.36363636363637</v>
      </c>
      <c r="H18" s="42">
        <f t="shared" si="1"/>
        <v>64.83023702754645</v>
      </c>
      <c r="I18" s="42">
        <f t="shared" si="2"/>
        <v>129.74358974358975</v>
      </c>
      <c r="J18" s="43">
        <f t="shared" si="3"/>
        <v>0.686231962677661</v>
      </c>
      <c r="K18" s="11">
        <f t="shared" si="4"/>
        <v>54.89999999999999</v>
      </c>
      <c r="L18" s="11">
        <f t="shared" si="5"/>
        <v>0.6207177260701443</v>
      </c>
      <c r="M18" s="3">
        <f t="shared" si="6"/>
        <v>54.89999999999999</v>
      </c>
      <c r="N18" s="2">
        <f t="shared" si="7"/>
        <v>0.6207177260701443</v>
      </c>
    </row>
    <row r="19" spans="1:14" ht="13.5" customHeight="1" outlineLevel="1" collapsed="1">
      <c r="A19" s="25" t="s">
        <v>20</v>
      </c>
      <c r="B19" s="26" t="s">
        <v>21</v>
      </c>
      <c r="C19" s="27">
        <v>0</v>
      </c>
      <c r="D19" s="27">
        <v>153.7</v>
      </c>
      <c r="E19" s="27">
        <v>110.5</v>
      </c>
      <c r="F19" s="27">
        <v>50</v>
      </c>
      <c r="G19" s="34">
        <f t="shared" si="0"/>
        <v>32.53090435914119</v>
      </c>
      <c r="H19" s="34">
        <f t="shared" si="1"/>
        <v>45.248868778280546</v>
      </c>
      <c r="I19" s="34" t="e">
        <f t="shared" si="2"/>
        <v>#DIV/0!</v>
      </c>
      <c r="J19" s="41">
        <f t="shared" si="3"/>
        <v>0.3390474123901487</v>
      </c>
      <c r="K19" s="9">
        <f t="shared" si="4"/>
        <v>60.5</v>
      </c>
      <c r="L19" s="9">
        <f t="shared" si="5"/>
        <v>0.6840331953960608</v>
      </c>
      <c r="M19" s="2">
        <f t="shared" si="6"/>
        <v>60.5</v>
      </c>
      <c r="N19" s="2">
        <f t="shared" si="7"/>
        <v>0.6840331953960608</v>
      </c>
    </row>
    <row r="20" spans="1:14" ht="25.5" customHeight="1" hidden="1" outlineLevel="2">
      <c r="A20" s="28" t="s">
        <v>22</v>
      </c>
      <c r="B20" s="29" t="s">
        <v>23</v>
      </c>
      <c r="C20" s="31">
        <v>0</v>
      </c>
      <c r="D20" s="40">
        <v>0</v>
      </c>
      <c r="E20" s="40">
        <v>0</v>
      </c>
      <c r="F20" s="40">
        <v>0</v>
      </c>
      <c r="G20" s="42" t="e">
        <f t="shared" si="0"/>
        <v>#DIV/0!</v>
      </c>
      <c r="H20" s="42" t="e">
        <f t="shared" si="1"/>
        <v>#DIV/0!</v>
      </c>
      <c r="I20" s="42" t="e">
        <f t="shared" si="2"/>
        <v>#DIV/0!</v>
      </c>
      <c r="J20" s="43">
        <f t="shared" si="3"/>
        <v>0</v>
      </c>
      <c r="K20" s="11">
        <f t="shared" si="4"/>
        <v>0</v>
      </c>
      <c r="L20" s="11">
        <f t="shared" si="5"/>
        <v>0</v>
      </c>
      <c r="M20" s="3">
        <f t="shared" si="6"/>
        <v>0</v>
      </c>
      <c r="N20" s="2">
        <f t="shared" si="7"/>
        <v>0</v>
      </c>
    </row>
    <row r="21" spans="1:14" ht="25.5" customHeight="1" outlineLevel="2">
      <c r="A21" s="32" t="s">
        <v>22</v>
      </c>
      <c r="B21" s="33" t="s">
        <v>23</v>
      </c>
      <c r="C21" s="30">
        <v>0</v>
      </c>
      <c r="D21" s="30">
        <v>61</v>
      </c>
      <c r="E21" s="30">
        <v>61</v>
      </c>
      <c r="F21" s="30">
        <v>50</v>
      </c>
      <c r="G21" s="42">
        <f t="shared" si="0"/>
        <v>81.9672131147541</v>
      </c>
      <c r="H21" s="42">
        <f t="shared" si="1"/>
        <v>81.9672131147541</v>
      </c>
      <c r="I21" s="42" t="e">
        <f t="shared" si="2"/>
        <v>#DIV/0!</v>
      </c>
      <c r="J21" s="43">
        <f t="shared" si="3"/>
        <v>0.3390474123901487</v>
      </c>
      <c r="K21" s="11"/>
      <c r="L21" s="11"/>
      <c r="M21" s="3">
        <f t="shared" si="6"/>
        <v>11</v>
      </c>
      <c r="N21" s="2">
        <f t="shared" si="7"/>
        <v>0.12436967189019288</v>
      </c>
    </row>
    <row r="22" spans="1:14" ht="21" customHeight="1" outlineLevel="2">
      <c r="A22" s="32" t="s">
        <v>94</v>
      </c>
      <c r="B22" s="33" t="s">
        <v>95</v>
      </c>
      <c r="C22" s="30">
        <v>0</v>
      </c>
      <c r="D22" s="30">
        <v>90.6</v>
      </c>
      <c r="E22" s="30">
        <v>47.4</v>
      </c>
      <c r="F22" s="30">
        <v>0</v>
      </c>
      <c r="G22" s="42">
        <f>F22/D22*100</f>
        <v>0</v>
      </c>
      <c r="H22" s="42">
        <f>F22/E22*100</f>
        <v>0</v>
      </c>
      <c r="I22" s="42" t="e">
        <f>F22/C22*100</f>
        <v>#DIV/0!</v>
      </c>
      <c r="J22" s="43">
        <f>F22/$F$9*100</f>
        <v>0</v>
      </c>
      <c r="K22" s="11"/>
      <c r="L22" s="11"/>
      <c r="M22" s="3">
        <f>E22-F22</f>
        <v>47.4</v>
      </c>
      <c r="N22" s="2">
        <f>M22/$M$9*100</f>
        <v>0.5359202225086493</v>
      </c>
    </row>
    <row r="23" spans="1:14" ht="19.5" customHeight="1" outlineLevel="2">
      <c r="A23" s="28" t="s">
        <v>96</v>
      </c>
      <c r="B23" s="29" t="s">
        <v>97</v>
      </c>
      <c r="C23" s="30">
        <v>0</v>
      </c>
      <c r="D23" s="30">
        <v>2.1</v>
      </c>
      <c r="E23" s="30">
        <v>2.1</v>
      </c>
      <c r="F23" s="30">
        <v>0</v>
      </c>
      <c r="G23" s="42">
        <f t="shared" si="0"/>
        <v>0</v>
      </c>
      <c r="H23" s="42">
        <f t="shared" si="1"/>
        <v>0</v>
      </c>
      <c r="I23" s="42" t="e">
        <f t="shared" si="2"/>
        <v>#DIV/0!</v>
      </c>
      <c r="J23" s="43">
        <f t="shared" si="3"/>
        <v>0</v>
      </c>
      <c r="K23" s="11"/>
      <c r="L23" s="11"/>
      <c r="M23" s="3">
        <f t="shared" si="6"/>
        <v>2.1</v>
      </c>
      <c r="N23" s="2">
        <f t="shared" si="7"/>
        <v>0.02374330099721864</v>
      </c>
    </row>
    <row r="24" spans="1:14" ht="12.75" outlineLevel="1">
      <c r="A24" s="25" t="s">
        <v>24</v>
      </c>
      <c r="B24" s="26" t="s">
        <v>25</v>
      </c>
      <c r="C24" s="27">
        <v>1888.3</v>
      </c>
      <c r="D24" s="27">
        <v>7494.2</v>
      </c>
      <c r="E24" s="27">
        <v>4857.6</v>
      </c>
      <c r="F24" s="27">
        <v>1565.4</v>
      </c>
      <c r="G24" s="34">
        <f t="shared" si="0"/>
        <v>20.888153505377495</v>
      </c>
      <c r="H24" s="34">
        <f t="shared" si="1"/>
        <v>32.22579051383399</v>
      </c>
      <c r="I24" s="34">
        <f t="shared" si="2"/>
        <v>82.89996292961924</v>
      </c>
      <c r="J24" s="41">
        <f t="shared" si="3"/>
        <v>10.614896387110775</v>
      </c>
      <c r="K24" s="9">
        <f t="shared" si="4"/>
        <v>3292.2000000000003</v>
      </c>
      <c r="L24" s="9">
        <f t="shared" si="5"/>
        <v>37.22271216335391</v>
      </c>
      <c r="M24" s="2">
        <f t="shared" si="6"/>
        <v>3292.2000000000003</v>
      </c>
      <c r="N24" s="2">
        <f t="shared" si="7"/>
        <v>37.22271216335391</v>
      </c>
    </row>
    <row r="25" spans="1:14" ht="12.75" outlineLevel="2">
      <c r="A25" s="28" t="s">
        <v>26</v>
      </c>
      <c r="B25" s="29" t="s">
        <v>27</v>
      </c>
      <c r="C25" s="30">
        <v>331.9</v>
      </c>
      <c r="D25" s="30">
        <v>5786.7</v>
      </c>
      <c r="E25" s="30">
        <v>3150.1</v>
      </c>
      <c r="F25" s="30">
        <v>1268.4</v>
      </c>
      <c r="G25" s="42">
        <f t="shared" si="0"/>
        <v>21.91922857587226</v>
      </c>
      <c r="H25" s="42">
        <f t="shared" si="1"/>
        <v>40.265388400368245</v>
      </c>
      <c r="I25" s="42">
        <f t="shared" si="2"/>
        <v>382.1633021994577</v>
      </c>
      <c r="J25" s="43">
        <f t="shared" si="3"/>
        <v>8.600954757513293</v>
      </c>
      <c r="K25" s="11">
        <f t="shared" si="4"/>
        <v>1881.6999999999998</v>
      </c>
      <c r="L25" s="11">
        <f t="shared" si="5"/>
        <v>21.27512832688872</v>
      </c>
      <c r="M25" s="3">
        <f t="shared" si="6"/>
        <v>1881.6999999999998</v>
      </c>
      <c r="N25" s="2">
        <f t="shared" si="7"/>
        <v>21.27512832688872</v>
      </c>
    </row>
    <row r="26" spans="1:14" ht="12.75" outlineLevel="2">
      <c r="A26" s="28" t="s">
        <v>28</v>
      </c>
      <c r="B26" s="29" t="s">
        <v>29</v>
      </c>
      <c r="C26" s="30">
        <v>1556.4</v>
      </c>
      <c r="D26" s="30">
        <v>1707.5</v>
      </c>
      <c r="E26" s="30">
        <v>1707.5</v>
      </c>
      <c r="F26" s="30">
        <v>297</v>
      </c>
      <c r="G26" s="42">
        <f t="shared" si="0"/>
        <v>17.39385065885798</v>
      </c>
      <c r="H26" s="42">
        <f t="shared" si="1"/>
        <v>17.39385065885798</v>
      </c>
      <c r="I26" s="42">
        <f t="shared" si="2"/>
        <v>19.08249807247494</v>
      </c>
      <c r="J26" s="43">
        <f t="shared" si="3"/>
        <v>2.013941629597483</v>
      </c>
      <c r="K26" s="11">
        <f t="shared" si="4"/>
        <v>1410.5</v>
      </c>
      <c r="L26" s="11">
        <f t="shared" si="5"/>
        <v>15.947583836465187</v>
      </c>
      <c r="M26" s="3">
        <f t="shared" si="6"/>
        <v>1410.5</v>
      </c>
      <c r="N26" s="2">
        <f t="shared" si="7"/>
        <v>15.947583836465187</v>
      </c>
    </row>
    <row r="27" spans="1:14" ht="12.75" outlineLevel="1">
      <c r="A27" s="25" t="s">
        <v>30</v>
      </c>
      <c r="B27" s="26" t="s">
        <v>31</v>
      </c>
      <c r="C27" s="27">
        <v>1133.1</v>
      </c>
      <c r="D27" s="27">
        <v>5903.8</v>
      </c>
      <c r="E27" s="27">
        <v>4203.8</v>
      </c>
      <c r="F27" s="27">
        <v>1823.7</v>
      </c>
      <c r="G27" s="34">
        <f t="shared" si="0"/>
        <v>30.890274060774413</v>
      </c>
      <c r="H27" s="34">
        <f t="shared" si="1"/>
        <v>43.38217802940197</v>
      </c>
      <c r="I27" s="34">
        <f t="shared" si="2"/>
        <v>160.94784220280647</v>
      </c>
      <c r="J27" s="41">
        <f t="shared" si="3"/>
        <v>12.366415319518282</v>
      </c>
      <c r="K27" s="9">
        <f t="shared" si="4"/>
        <v>2380.1000000000004</v>
      </c>
      <c r="L27" s="9">
        <f t="shared" si="5"/>
        <v>26.910205096895286</v>
      </c>
      <c r="M27" s="2">
        <f t="shared" si="6"/>
        <v>2380.1000000000004</v>
      </c>
      <c r="N27" s="2">
        <f t="shared" si="7"/>
        <v>26.910205096895286</v>
      </c>
    </row>
    <row r="28" spans="1:14" ht="12.75" outlineLevel="2">
      <c r="A28" s="28" t="s">
        <v>32</v>
      </c>
      <c r="B28" s="29" t="s">
        <v>33</v>
      </c>
      <c r="C28" s="30">
        <v>125.9</v>
      </c>
      <c r="D28" s="30">
        <v>1175.2</v>
      </c>
      <c r="E28" s="30">
        <v>1026.2</v>
      </c>
      <c r="F28" s="30">
        <v>849.9</v>
      </c>
      <c r="G28" s="42">
        <f t="shared" si="0"/>
        <v>72.31960517358746</v>
      </c>
      <c r="H28" s="42">
        <f t="shared" si="1"/>
        <v>82.82011303839407</v>
      </c>
      <c r="I28" s="42">
        <f t="shared" si="2"/>
        <v>675.0595710881652</v>
      </c>
      <c r="J28" s="43">
        <f t="shared" si="3"/>
        <v>5.763127915807747</v>
      </c>
      <c r="K28" s="11">
        <f t="shared" si="4"/>
        <v>176.30000000000007</v>
      </c>
      <c r="L28" s="11">
        <f t="shared" si="5"/>
        <v>1.9933066503855468</v>
      </c>
      <c r="M28" s="3">
        <f t="shared" si="6"/>
        <v>176.30000000000007</v>
      </c>
      <c r="N28" s="2">
        <f t="shared" si="7"/>
        <v>1.9933066503855468</v>
      </c>
    </row>
    <row r="29" spans="1:14" ht="12.75" outlineLevel="2">
      <c r="A29" s="28" t="s">
        <v>34</v>
      </c>
      <c r="B29" s="29" t="s">
        <v>35</v>
      </c>
      <c r="C29" s="30">
        <v>64.9</v>
      </c>
      <c r="D29" s="30">
        <v>132.7</v>
      </c>
      <c r="E29" s="30">
        <v>78</v>
      </c>
      <c r="F29" s="30">
        <v>68</v>
      </c>
      <c r="G29" s="42">
        <f t="shared" si="0"/>
        <v>51.24340617935192</v>
      </c>
      <c r="H29" s="42">
        <f t="shared" si="1"/>
        <v>87.17948717948718</v>
      </c>
      <c r="I29" s="42">
        <f t="shared" si="2"/>
        <v>104.77657935285055</v>
      </c>
      <c r="J29" s="43">
        <f t="shared" si="3"/>
        <v>0.4611044808506022</v>
      </c>
      <c r="K29" s="11">
        <f t="shared" si="4"/>
        <v>10</v>
      </c>
      <c r="L29" s="11">
        <f t="shared" si="5"/>
        <v>0.11306333808199354</v>
      </c>
      <c r="M29" s="3">
        <f t="shared" si="6"/>
        <v>10</v>
      </c>
      <c r="N29" s="2">
        <f t="shared" si="7"/>
        <v>0.11306333808199354</v>
      </c>
    </row>
    <row r="30" spans="1:14" ht="12.75" outlineLevel="2">
      <c r="A30" s="28" t="s">
        <v>36</v>
      </c>
      <c r="B30" s="29" t="s">
        <v>37</v>
      </c>
      <c r="C30" s="30">
        <v>942.3</v>
      </c>
      <c r="D30" s="30">
        <v>4595.8</v>
      </c>
      <c r="E30" s="30">
        <v>3099.6</v>
      </c>
      <c r="F30" s="30">
        <v>905.8</v>
      </c>
      <c r="G30" s="42">
        <f t="shared" si="0"/>
        <v>19.709299795465423</v>
      </c>
      <c r="H30" s="42">
        <f t="shared" si="1"/>
        <v>29.22312556458898</v>
      </c>
      <c r="I30" s="42">
        <f t="shared" si="2"/>
        <v>96.1264989918285</v>
      </c>
      <c r="J30" s="43">
        <f t="shared" si="3"/>
        <v>6.142182922859933</v>
      </c>
      <c r="K30" s="11">
        <f t="shared" si="4"/>
        <v>2193.8</v>
      </c>
      <c r="L30" s="11">
        <f t="shared" si="5"/>
        <v>24.803835108427744</v>
      </c>
      <c r="M30" s="3">
        <f t="shared" si="6"/>
        <v>2193.8</v>
      </c>
      <c r="N30" s="2">
        <f t="shared" si="7"/>
        <v>24.803835108427744</v>
      </c>
    </row>
    <row r="31" spans="1:14" ht="12.75" outlineLevel="2">
      <c r="A31" s="25" t="s">
        <v>89</v>
      </c>
      <c r="B31" s="26" t="s">
        <v>90</v>
      </c>
      <c r="C31" s="27">
        <v>0</v>
      </c>
      <c r="D31" s="27">
        <v>191.6</v>
      </c>
      <c r="E31" s="27">
        <v>49.5</v>
      </c>
      <c r="F31" s="27">
        <v>19.5</v>
      </c>
      <c r="G31" s="44">
        <f t="shared" si="0"/>
        <v>10.177453027139876</v>
      </c>
      <c r="H31" s="44">
        <f t="shared" si="1"/>
        <v>39.39393939393939</v>
      </c>
      <c r="I31" s="44" t="e">
        <f t="shared" si="2"/>
        <v>#DIV/0!</v>
      </c>
      <c r="J31" s="45">
        <f t="shared" si="3"/>
        <v>0.13222849083215799</v>
      </c>
      <c r="K31" s="12"/>
      <c r="L31" s="12"/>
      <c r="M31" s="4">
        <f t="shared" si="6"/>
        <v>30</v>
      </c>
      <c r="N31" s="2">
        <f t="shared" si="7"/>
        <v>0.3391900142459806</v>
      </c>
    </row>
    <row r="32" spans="1:14" ht="12.75" outlineLevel="2">
      <c r="A32" s="28" t="s">
        <v>91</v>
      </c>
      <c r="B32" s="29" t="s">
        <v>92</v>
      </c>
      <c r="C32" s="30">
        <v>0</v>
      </c>
      <c r="D32" s="30">
        <v>191.6</v>
      </c>
      <c r="E32" s="30">
        <v>49.5</v>
      </c>
      <c r="F32" s="30">
        <v>19.5</v>
      </c>
      <c r="G32" s="46">
        <f t="shared" si="0"/>
        <v>10.177453027139876</v>
      </c>
      <c r="H32" s="46">
        <f t="shared" si="1"/>
        <v>39.39393939393939</v>
      </c>
      <c r="I32" s="46" t="e">
        <f t="shared" si="2"/>
        <v>#DIV/0!</v>
      </c>
      <c r="J32" s="47">
        <f t="shared" si="3"/>
        <v>0.13222849083215799</v>
      </c>
      <c r="K32" s="11"/>
      <c r="L32" s="11"/>
      <c r="M32" s="5">
        <f t="shared" si="6"/>
        <v>30</v>
      </c>
      <c r="N32" s="2">
        <f t="shared" si="7"/>
        <v>0.3391900142459806</v>
      </c>
    </row>
    <row r="33" spans="1:14" ht="12.75" outlineLevel="1">
      <c r="A33" s="25" t="s">
        <v>38</v>
      </c>
      <c r="B33" s="26" t="s">
        <v>39</v>
      </c>
      <c r="C33" s="27">
        <v>6191.8</v>
      </c>
      <c r="D33" s="27">
        <v>37064.3</v>
      </c>
      <c r="E33" s="27">
        <v>8884.3</v>
      </c>
      <c r="F33" s="27">
        <v>6994.3</v>
      </c>
      <c r="G33" s="34">
        <f t="shared" si="0"/>
        <v>18.8707192635501</v>
      </c>
      <c r="H33" s="34">
        <f t="shared" si="1"/>
        <v>78.72651756469278</v>
      </c>
      <c r="I33" s="34">
        <f t="shared" si="2"/>
        <v>112.96068994476565</v>
      </c>
      <c r="J33" s="41">
        <f t="shared" si="3"/>
        <v>47.42798632960834</v>
      </c>
      <c r="K33" s="9">
        <f t="shared" si="4"/>
        <v>1889.999999999999</v>
      </c>
      <c r="L33" s="9">
        <f t="shared" si="5"/>
        <v>21.368970897496766</v>
      </c>
      <c r="M33" s="2">
        <f t="shared" si="6"/>
        <v>1889.999999999999</v>
      </c>
      <c r="N33" s="2">
        <f t="shared" si="7"/>
        <v>21.368970897496766</v>
      </c>
    </row>
    <row r="34" spans="1:14" ht="12.75" outlineLevel="2">
      <c r="A34" s="28" t="s">
        <v>40</v>
      </c>
      <c r="B34" s="29" t="s">
        <v>41</v>
      </c>
      <c r="C34" s="30">
        <v>6191.8</v>
      </c>
      <c r="D34" s="30">
        <v>37064.3</v>
      </c>
      <c r="E34" s="30">
        <v>8884.3</v>
      </c>
      <c r="F34" s="30">
        <v>6994.3</v>
      </c>
      <c r="G34" s="42">
        <f t="shared" si="0"/>
        <v>18.8707192635501</v>
      </c>
      <c r="H34" s="42">
        <f t="shared" si="1"/>
        <v>78.72651756469278</v>
      </c>
      <c r="I34" s="42">
        <f t="shared" si="2"/>
        <v>112.96068994476565</v>
      </c>
      <c r="J34" s="43">
        <f t="shared" si="3"/>
        <v>47.42798632960834</v>
      </c>
      <c r="K34" s="11">
        <f t="shared" si="4"/>
        <v>1889.999999999999</v>
      </c>
      <c r="L34" s="11">
        <f t="shared" si="5"/>
        <v>21.368970897496766</v>
      </c>
      <c r="M34" s="3">
        <f t="shared" si="6"/>
        <v>1889.999999999999</v>
      </c>
      <c r="N34" s="2">
        <f t="shared" si="7"/>
        <v>21.368970897496766</v>
      </c>
    </row>
    <row r="35" spans="1:14" ht="12.75" outlineLevel="1">
      <c r="A35" s="25" t="s">
        <v>42</v>
      </c>
      <c r="B35" s="26" t="s">
        <v>43</v>
      </c>
      <c r="C35" s="27">
        <v>189.3</v>
      </c>
      <c r="D35" s="27">
        <v>398.6</v>
      </c>
      <c r="E35" s="27">
        <v>199.3</v>
      </c>
      <c r="F35" s="27">
        <v>198.9</v>
      </c>
      <c r="G35" s="34">
        <f t="shared" si="0"/>
        <v>49.89964877069744</v>
      </c>
      <c r="H35" s="34">
        <f t="shared" si="1"/>
        <v>99.79929754139488</v>
      </c>
      <c r="I35" s="34">
        <f t="shared" si="2"/>
        <v>105.0713153724247</v>
      </c>
      <c r="J35" s="41">
        <f t="shared" si="3"/>
        <v>1.3487306064880114</v>
      </c>
      <c r="K35" s="9">
        <f t="shared" si="4"/>
        <v>0.4000000000000057</v>
      </c>
      <c r="L35" s="9">
        <f t="shared" si="5"/>
        <v>0.004522533523279805</v>
      </c>
      <c r="M35" s="2">
        <f t="shared" si="6"/>
        <v>0.4000000000000057</v>
      </c>
      <c r="N35" s="2">
        <f t="shared" si="7"/>
        <v>0.004522533523279805</v>
      </c>
    </row>
    <row r="36" spans="1:14" ht="12.75" outlineLevel="2">
      <c r="A36" s="28" t="s">
        <v>48</v>
      </c>
      <c r="B36" s="29" t="s">
        <v>49</v>
      </c>
      <c r="C36" s="30">
        <v>189.3</v>
      </c>
      <c r="D36" s="30">
        <v>398.6</v>
      </c>
      <c r="E36" s="30">
        <v>199.3</v>
      </c>
      <c r="F36" s="30">
        <v>198.9</v>
      </c>
      <c r="G36" s="42">
        <f t="shared" si="0"/>
        <v>49.89964877069744</v>
      </c>
      <c r="H36" s="42">
        <f t="shared" si="1"/>
        <v>99.79929754139488</v>
      </c>
      <c r="I36" s="42">
        <f t="shared" si="2"/>
        <v>105.0713153724247</v>
      </c>
      <c r="J36" s="43">
        <f t="shared" si="3"/>
        <v>1.3487306064880114</v>
      </c>
      <c r="K36" s="11">
        <f t="shared" si="4"/>
        <v>0.4000000000000057</v>
      </c>
      <c r="L36" s="11">
        <f t="shared" si="5"/>
        <v>0.004522533523279805</v>
      </c>
      <c r="M36" s="3">
        <f t="shared" si="6"/>
        <v>0.4000000000000057</v>
      </c>
      <c r="N36" s="2">
        <f t="shared" si="7"/>
        <v>0.004522533523279805</v>
      </c>
    </row>
    <row r="37" spans="1:14" ht="12.75" outlineLevel="2">
      <c r="A37" s="35" t="s">
        <v>107</v>
      </c>
      <c r="B37" s="36" t="s">
        <v>108</v>
      </c>
      <c r="C37" s="37">
        <v>0</v>
      </c>
      <c r="D37" s="37">
        <v>164</v>
      </c>
      <c r="E37" s="37">
        <v>123</v>
      </c>
      <c r="F37" s="37">
        <v>121.8</v>
      </c>
      <c r="G37" s="48">
        <f>F37/D37*100</f>
        <v>74.26829268292683</v>
      </c>
      <c r="H37" s="48">
        <f>F37/E37*100</f>
        <v>99.02439024390245</v>
      </c>
      <c r="I37" s="48" t="e">
        <f>F37/C37*100</f>
        <v>#DIV/0!</v>
      </c>
      <c r="J37" s="49">
        <f>F37/$F$9*100</f>
        <v>0.825919496582402</v>
      </c>
      <c r="K37" s="9">
        <f>E37-F37</f>
        <v>1.2000000000000028</v>
      </c>
      <c r="L37" s="9">
        <f>K37/$K$9*100</f>
        <v>0.013567600569839255</v>
      </c>
      <c r="M37" s="6">
        <f>E37-F37</f>
        <v>1.2000000000000028</v>
      </c>
      <c r="N37" s="2">
        <f>M37/$M$9*100</f>
        <v>0.013567600569839255</v>
      </c>
    </row>
    <row r="38" spans="1:14" ht="12.75" outlineLevel="2">
      <c r="A38" s="38" t="s">
        <v>109</v>
      </c>
      <c r="B38" s="39" t="s">
        <v>110</v>
      </c>
      <c r="C38" s="30">
        <v>0</v>
      </c>
      <c r="D38" s="30">
        <v>164</v>
      </c>
      <c r="E38" s="30">
        <v>123</v>
      </c>
      <c r="F38" s="30">
        <v>121.8</v>
      </c>
      <c r="G38" s="42">
        <f>F38/D38*100</f>
        <v>74.26829268292683</v>
      </c>
      <c r="H38" s="42">
        <f>F38/E38*100</f>
        <v>99.02439024390245</v>
      </c>
      <c r="I38" s="42" t="e">
        <f>F38/C38*100</f>
        <v>#DIV/0!</v>
      </c>
      <c r="J38" s="43">
        <f>F38/$F$9*100</f>
        <v>0.825919496582402</v>
      </c>
      <c r="K38" s="11">
        <f>E38-F38</f>
        <v>1.2000000000000028</v>
      </c>
      <c r="L38" s="11">
        <f>K38/$K$9*100</f>
        <v>0.013567600569839255</v>
      </c>
      <c r="M38" s="3">
        <f>E38-F38</f>
        <v>1.2000000000000028</v>
      </c>
      <c r="N38" s="2">
        <f>M38/$M$9*100</f>
        <v>0.013567600569839255</v>
      </c>
    </row>
    <row r="39" spans="1:14" ht="12.75" outlineLevel="1">
      <c r="A39" s="25" t="s">
        <v>44</v>
      </c>
      <c r="B39" s="26" t="s">
        <v>45</v>
      </c>
      <c r="C39" s="27">
        <v>0</v>
      </c>
      <c r="D39" s="27">
        <v>1</v>
      </c>
      <c r="E39" s="27">
        <v>0.5</v>
      </c>
      <c r="F39" s="27">
        <v>0</v>
      </c>
      <c r="G39" s="34">
        <f t="shared" si="0"/>
        <v>0</v>
      </c>
      <c r="H39" s="34">
        <f t="shared" si="1"/>
        <v>0</v>
      </c>
      <c r="I39" s="34" t="e">
        <f t="shared" si="2"/>
        <v>#DIV/0!</v>
      </c>
      <c r="J39" s="41">
        <f t="shared" si="3"/>
        <v>0</v>
      </c>
      <c r="K39" s="9">
        <f t="shared" si="4"/>
        <v>0.5</v>
      </c>
      <c r="L39" s="9">
        <f t="shared" si="5"/>
        <v>0.0056531669040996765</v>
      </c>
      <c r="M39" s="2">
        <f t="shared" si="6"/>
        <v>0.5</v>
      </c>
      <c r="N39" s="2">
        <f t="shared" si="7"/>
        <v>0.0056531669040996765</v>
      </c>
    </row>
    <row r="40" spans="1:14" ht="12.75" outlineLevel="2">
      <c r="A40" s="28" t="s">
        <v>46</v>
      </c>
      <c r="B40" s="29" t="s">
        <v>47</v>
      </c>
      <c r="C40" s="30">
        <v>0</v>
      </c>
      <c r="D40" s="30">
        <v>1</v>
      </c>
      <c r="E40" s="30">
        <v>0.5</v>
      </c>
      <c r="F40" s="30">
        <v>0</v>
      </c>
      <c r="G40" s="42">
        <f t="shared" si="0"/>
        <v>0</v>
      </c>
      <c r="H40" s="42">
        <f t="shared" si="1"/>
        <v>0</v>
      </c>
      <c r="I40" s="42" t="e">
        <f t="shared" si="2"/>
        <v>#DIV/0!</v>
      </c>
      <c r="J40" s="43">
        <f t="shared" si="3"/>
        <v>0</v>
      </c>
      <c r="K40" s="11">
        <f t="shared" si="4"/>
        <v>0.5</v>
      </c>
      <c r="L40" s="11">
        <f t="shared" si="5"/>
        <v>0.0056531669040996765</v>
      </c>
      <c r="M40" s="3">
        <f t="shared" si="6"/>
        <v>0.5</v>
      </c>
      <c r="N40" s="2">
        <f t="shared" si="7"/>
        <v>0.0056531669040996765</v>
      </c>
    </row>
  </sheetData>
  <sheetProtection/>
  <autoFilter ref="A8:L40"/>
  <mergeCells count="11">
    <mergeCell ref="E7:E8"/>
    <mergeCell ref="F7:F8"/>
    <mergeCell ref="G7:I7"/>
    <mergeCell ref="J7:J8"/>
    <mergeCell ref="A1:F1"/>
    <mergeCell ref="A7:A8"/>
    <mergeCell ref="B7:B8"/>
    <mergeCell ref="C7:C8"/>
    <mergeCell ref="D7:D8"/>
    <mergeCell ref="A4:J4"/>
    <mergeCell ref="A5:J5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4">
      <selection activeCell="F18" sqref="F18"/>
    </sheetView>
  </sheetViews>
  <sheetFormatPr defaultColWidth="9.140625" defaultRowHeight="12.75" outlineLevelRow="1"/>
  <cols>
    <col min="1" max="1" width="30.7109375" style="7" hidden="1" customWidth="1"/>
    <col min="2" max="2" width="6.7109375" style="7" customWidth="1"/>
    <col min="3" max="3" width="30.7109375" style="7" customWidth="1"/>
    <col min="4" max="4" width="11.28125" style="7" hidden="1" customWidth="1"/>
    <col min="5" max="6" width="11.28125" style="7" customWidth="1"/>
    <col min="7" max="7" width="12.00390625" style="7" customWidth="1"/>
    <col min="8" max="8" width="10.57421875" style="7" customWidth="1"/>
    <col min="9" max="9" width="11.28125" style="7" customWidth="1"/>
    <col min="10" max="10" width="10.7109375" style="7" customWidth="1"/>
    <col min="11" max="16384" width="9.140625" style="7" customWidth="1"/>
  </cols>
  <sheetData>
    <row r="1" spans="1:11" ht="12.75">
      <c r="A1" s="13"/>
      <c r="B1" s="17"/>
      <c r="C1" s="17"/>
      <c r="D1" s="17"/>
      <c r="E1" s="17"/>
      <c r="F1" s="17"/>
      <c r="G1" s="17"/>
      <c r="H1" s="17"/>
      <c r="I1" s="17"/>
      <c r="J1" s="17"/>
      <c r="K1" s="18" t="s">
        <v>57</v>
      </c>
    </row>
    <row r="2" spans="1:11" ht="13.5">
      <c r="A2" s="14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14"/>
      <c r="B3" s="67" t="s">
        <v>58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14"/>
      <c r="B4" s="69" t="s">
        <v>132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26.25" customHeight="1">
      <c r="A5" s="14"/>
      <c r="B5" s="17"/>
      <c r="C5" s="17"/>
      <c r="D5" s="17"/>
      <c r="E5" s="17"/>
      <c r="F5" s="17"/>
      <c r="G5" s="17"/>
      <c r="H5" s="17"/>
      <c r="I5" s="17"/>
      <c r="J5" s="17"/>
      <c r="K5" s="18" t="s">
        <v>54</v>
      </c>
    </row>
    <row r="6" spans="1:11" ht="12.75" customHeight="1">
      <c r="A6" s="70" t="s">
        <v>1</v>
      </c>
      <c r="B6" s="72" t="s">
        <v>59</v>
      </c>
      <c r="C6" s="72" t="s">
        <v>60</v>
      </c>
      <c r="D6" s="72" t="s">
        <v>136</v>
      </c>
      <c r="E6" s="72" t="s">
        <v>111</v>
      </c>
      <c r="F6" s="72" t="s">
        <v>134</v>
      </c>
      <c r="G6" s="72" t="s">
        <v>137</v>
      </c>
      <c r="H6" s="74" t="s">
        <v>51</v>
      </c>
      <c r="I6" s="75"/>
      <c r="J6" s="75"/>
      <c r="K6" s="50"/>
    </row>
    <row r="7" spans="1:11" ht="40.5">
      <c r="A7" s="71"/>
      <c r="B7" s="73"/>
      <c r="C7" s="73"/>
      <c r="D7" s="73"/>
      <c r="E7" s="73"/>
      <c r="F7" s="73"/>
      <c r="G7" s="73"/>
      <c r="H7" s="24" t="s">
        <v>112</v>
      </c>
      <c r="I7" s="24" t="s">
        <v>138</v>
      </c>
      <c r="J7" s="51" t="s">
        <v>61</v>
      </c>
      <c r="K7" s="52" t="s">
        <v>62</v>
      </c>
    </row>
    <row r="8" spans="1:11" ht="12.75" customHeight="1">
      <c r="A8" s="15" t="s">
        <v>50</v>
      </c>
      <c r="B8" s="25" t="s">
        <v>0</v>
      </c>
      <c r="C8" s="26" t="s">
        <v>0</v>
      </c>
      <c r="D8" s="41">
        <f>SUM(D11:D37)</f>
        <v>12621.199999999999</v>
      </c>
      <c r="E8" s="34">
        <f>SUM(E11:E37)</f>
        <v>60375.2</v>
      </c>
      <c r="F8" s="34">
        <f>SUM(F11:F37)</f>
        <v>23591.800000000003</v>
      </c>
      <c r="G8" s="34">
        <f>SUM(G11:G37)</f>
        <v>14747.200000000003</v>
      </c>
      <c r="H8" s="34">
        <f>G8/E8*100</f>
        <v>24.425923226755362</v>
      </c>
      <c r="I8" s="34">
        <f>G8/F8*100</f>
        <v>62.50985511915157</v>
      </c>
      <c r="J8" s="34">
        <f>G8/D8*100</f>
        <v>116.84467404050332</v>
      </c>
      <c r="K8" s="34">
        <f>G8/$G$8*100</f>
        <v>100</v>
      </c>
    </row>
    <row r="9" spans="1:11" ht="12.75" customHeight="1" hidden="1">
      <c r="A9" s="16"/>
      <c r="B9" s="53"/>
      <c r="C9" s="54"/>
      <c r="D9" s="55"/>
      <c r="E9" s="59"/>
      <c r="F9" s="59"/>
      <c r="G9" s="59"/>
      <c r="H9" s="59"/>
      <c r="I9" s="59"/>
      <c r="J9" s="59"/>
      <c r="K9" s="59"/>
    </row>
    <row r="10" spans="1:11" ht="12.75" customHeight="1" hidden="1">
      <c r="A10" s="16"/>
      <c r="B10" s="53"/>
      <c r="C10" s="54"/>
      <c r="D10" s="55"/>
      <c r="E10" s="59"/>
      <c r="F10" s="59"/>
      <c r="G10" s="59"/>
      <c r="H10" s="59"/>
      <c r="I10" s="59"/>
      <c r="J10" s="59"/>
      <c r="K10" s="59"/>
    </row>
    <row r="11" spans="1:11" ht="12.75">
      <c r="A11" s="10" t="s">
        <v>50</v>
      </c>
      <c r="B11" s="28" t="s">
        <v>113</v>
      </c>
      <c r="C11" s="29" t="s">
        <v>114</v>
      </c>
      <c r="D11" s="56">
        <v>0</v>
      </c>
      <c r="E11" s="60">
        <v>10</v>
      </c>
      <c r="F11" s="60">
        <v>5</v>
      </c>
      <c r="G11" s="60">
        <v>0</v>
      </c>
      <c r="H11" s="42">
        <f>G11/E11*100</f>
        <v>0</v>
      </c>
      <c r="I11" s="42">
        <f>G11/F11*100</f>
        <v>0</v>
      </c>
      <c r="J11" s="42" t="e">
        <f>G11/D11*100</f>
        <v>#DIV/0!</v>
      </c>
      <c r="K11" s="42">
        <f>G11/$G$8*100</f>
        <v>0</v>
      </c>
    </row>
    <row r="12" spans="2:11" ht="12.75" outlineLevel="1">
      <c r="B12" s="28" t="s">
        <v>63</v>
      </c>
      <c r="C12" s="29" t="s">
        <v>64</v>
      </c>
      <c r="D12" s="56">
        <v>3922.1</v>
      </c>
      <c r="E12" s="60">
        <v>9882.6</v>
      </c>
      <c r="F12" s="60">
        <v>5048.1</v>
      </c>
      <c r="G12" s="60">
        <v>3827.8</v>
      </c>
      <c r="H12" s="42">
        <f>G12/E12*100</f>
        <v>38.732722158136525</v>
      </c>
      <c r="I12" s="42">
        <f>G12/F12*100</f>
        <v>75.82654860244448</v>
      </c>
      <c r="J12" s="42">
        <f>G12/D12*100</f>
        <v>97.59567578593101</v>
      </c>
      <c r="K12" s="42">
        <f>G12/$G$8*100</f>
        <v>25.956113702940215</v>
      </c>
    </row>
    <row r="13" spans="1:11" ht="20.25" hidden="1" outlineLevel="1">
      <c r="A13" s="10" t="s">
        <v>50</v>
      </c>
      <c r="B13" s="28" t="s">
        <v>65</v>
      </c>
      <c r="C13" s="29" t="s">
        <v>130</v>
      </c>
      <c r="D13" s="43">
        <v>0</v>
      </c>
      <c r="E13" s="42">
        <v>0</v>
      </c>
      <c r="F13" s="42">
        <v>0</v>
      </c>
      <c r="G13" s="42">
        <v>0</v>
      </c>
      <c r="H13" s="42" t="e">
        <f aca="true" t="shared" si="0" ref="H13:H37">G13/E13*100</f>
        <v>#DIV/0!</v>
      </c>
      <c r="I13" s="42" t="e">
        <f aca="true" t="shared" si="1" ref="I13:I37">G13/F13*100</f>
        <v>#DIV/0!</v>
      </c>
      <c r="J13" s="42" t="e">
        <f aca="true" t="shared" si="2" ref="J13:J37">G13/D13*100</f>
        <v>#DIV/0!</v>
      </c>
      <c r="K13" s="42">
        <f aca="true" t="shared" si="3" ref="K13:K37">G13/$G$8*100</f>
        <v>0</v>
      </c>
    </row>
    <row r="14" spans="1:11" ht="12.75" outlineLevel="1">
      <c r="A14" s="10" t="s">
        <v>50</v>
      </c>
      <c r="B14" s="28" t="s">
        <v>66</v>
      </c>
      <c r="C14" s="29" t="s">
        <v>67</v>
      </c>
      <c r="D14" s="56">
        <v>1363.8</v>
      </c>
      <c r="E14" s="60">
        <v>2979.3</v>
      </c>
      <c r="F14" s="60">
        <v>1753.5</v>
      </c>
      <c r="G14" s="60">
        <v>1428.1</v>
      </c>
      <c r="H14" s="42">
        <f t="shared" si="0"/>
        <v>47.93407847480951</v>
      </c>
      <c r="I14" s="42">
        <f t="shared" si="1"/>
        <v>81.44282862845736</v>
      </c>
      <c r="J14" s="42">
        <f t="shared" si="2"/>
        <v>104.71476756122597</v>
      </c>
      <c r="K14" s="42">
        <f t="shared" si="3"/>
        <v>9.683872192687422</v>
      </c>
    </row>
    <row r="15" spans="1:11" ht="12.75" outlineLevel="1">
      <c r="A15" s="10" t="s">
        <v>50</v>
      </c>
      <c r="B15" s="28" t="s">
        <v>68</v>
      </c>
      <c r="C15" s="29" t="s">
        <v>69</v>
      </c>
      <c r="D15" s="56">
        <v>63.3</v>
      </c>
      <c r="E15" s="60">
        <v>134.9</v>
      </c>
      <c r="F15" s="60">
        <v>67.5</v>
      </c>
      <c r="G15" s="60">
        <v>63</v>
      </c>
      <c r="H15" s="42">
        <f t="shared" si="0"/>
        <v>46.701260192735354</v>
      </c>
      <c r="I15" s="42">
        <f t="shared" si="1"/>
        <v>93.33333333333333</v>
      </c>
      <c r="J15" s="42">
        <f t="shared" si="2"/>
        <v>99.5260663507109</v>
      </c>
      <c r="K15" s="42">
        <f t="shared" si="3"/>
        <v>0.42719973961158725</v>
      </c>
    </row>
    <row r="16" spans="1:11" ht="12.75" outlineLevel="1">
      <c r="A16" s="10" t="s">
        <v>50</v>
      </c>
      <c r="B16" s="28" t="s">
        <v>70</v>
      </c>
      <c r="C16" s="29" t="s">
        <v>71</v>
      </c>
      <c r="D16" s="56">
        <v>75</v>
      </c>
      <c r="E16" s="60">
        <v>150.6</v>
      </c>
      <c r="F16" s="60">
        <v>67.3</v>
      </c>
      <c r="G16" s="60">
        <v>29.9</v>
      </c>
      <c r="H16" s="42">
        <f t="shared" si="0"/>
        <v>19.8539176626826</v>
      </c>
      <c r="I16" s="42">
        <f t="shared" si="1"/>
        <v>44.42793462109955</v>
      </c>
      <c r="J16" s="42">
        <f t="shared" si="2"/>
        <v>39.86666666666667</v>
      </c>
      <c r="K16" s="42">
        <f t="shared" si="3"/>
        <v>0.20275035260930882</v>
      </c>
    </row>
    <row r="17" spans="1:11" ht="12.75" outlineLevel="1">
      <c r="A17" s="10" t="s">
        <v>50</v>
      </c>
      <c r="B17" s="28" t="s">
        <v>72</v>
      </c>
      <c r="C17" s="29" t="s">
        <v>73</v>
      </c>
      <c r="D17" s="56">
        <v>3156.7</v>
      </c>
      <c r="E17" s="60">
        <v>5804.4</v>
      </c>
      <c r="F17" s="60">
        <v>4935.3</v>
      </c>
      <c r="G17" s="60">
        <v>4271.5</v>
      </c>
      <c r="H17" s="42">
        <f t="shared" si="0"/>
        <v>73.59072427813383</v>
      </c>
      <c r="I17" s="42">
        <f t="shared" si="1"/>
        <v>86.54995643628554</v>
      </c>
      <c r="J17" s="42">
        <f t="shared" si="2"/>
        <v>135.31536097823678</v>
      </c>
      <c r="K17" s="42">
        <f t="shared" si="3"/>
        <v>28.964820440490392</v>
      </c>
    </row>
    <row r="18" spans="1:11" ht="30" outlineLevel="1">
      <c r="A18" s="10"/>
      <c r="B18" s="28" t="s">
        <v>93</v>
      </c>
      <c r="C18" s="29" t="s">
        <v>131</v>
      </c>
      <c r="D18" s="56">
        <v>0</v>
      </c>
      <c r="E18" s="60">
        <v>24.2</v>
      </c>
      <c r="F18" s="60">
        <v>24.2</v>
      </c>
      <c r="G18" s="60">
        <v>24.2</v>
      </c>
      <c r="H18" s="42">
        <f t="shared" si="0"/>
        <v>100</v>
      </c>
      <c r="I18" s="42">
        <f t="shared" si="1"/>
        <v>100</v>
      </c>
      <c r="J18" s="42" t="e">
        <f t="shared" si="2"/>
        <v>#DIV/0!</v>
      </c>
      <c r="K18" s="42">
        <f t="shared" si="3"/>
        <v>0.1640989475968319</v>
      </c>
    </row>
    <row r="19" spans="1:11" ht="12.75" outlineLevel="1">
      <c r="A19" s="10" t="s">
        <v>50</v>
      </c>
      <c r="B19" s="28" t="s">
        <v>74</v>
      </c>
      <c r="C19" s="29" t="s">
        <v>75</v>
      </c>
      <c r="D19" s="56">
        <v>1624.1</v>
      </c>
      <c r="E19" s="60">
        <v>34357.5</v>
      </c>
      <c r="F19" s="60">
        <v>6625.4</v>
      </c>
      <c r="G19" s="60">
        <v>2505.7</v>
      </c>
      <c r="H19" s="42">
        <f t="shared" si="0"/>
        <v>7.2930219020592295</v>
      </c>
      <c r="I19" s="42">
        <f t="shared" si="1"/>
        <v>37.819603344703715</v>
      </c>
      <c r="J19" s="42">
        <f t="shared" si="2"/>
        <v>154.282371775137</v>
      </c>
      <c r="K19" s="42">
        <f t="shared" si="3"/>
        <v>16.991022024519907</v>
      </c>
    </row>
    <row r="20" spans="1:11" ht="12.75" outlineLevel="1">
      <c r="A20" s="10" t="s">
        <v>50</v>
      </c>
      <c r="B20" s="28" t="s">
        <v>76</v>
      </c>
      <c r="C20" s="29" t="s">
        <v>77</v>
      </c>
      <c r="D20" s="56">
        <v>2029.7</v>
      </c>
      <c r="E20" s="60">
        <v>2727.4</v>
      </c>
      <c r="F20" s="60">
        <v>2560.7</v>
      </c>
      <c r="G20" s="60">
        <v>661.1</v>
      </c>
      <c r="H20" s="42">
        <f t="shared" si="0"/>
        <v>24.239202170565374</v>
      </c>
      <c r="I20" s="42">
        <f t="shared" si="1"/>
        <v>25.81715937048464</v>
      </c>
      <c r="J20" s="42">
        <f t="shared" si="2"/>
        <v>32.571315958023355</v>
      </c>
      <c r="K20" s="42">
        <f t="shared" si="3"/>
        <v>4.482884886622545</v>
      </c>
    </row>
    <row r="21" spans="1:11" ht="12.75" outlineLevel="1">
      <c r="A21" s="10"/>
      <c r="B21" s="28" t="s">
        <v>117</v>
      </c>
      <c r="C21" s="29" t="s">
        <v>118</v>
      </c>
      <c r="D21" s="56">
        <v>0</v>
      </c>
      <c r="E21" s="60">
        <v>8.7</v>
      </c>
      <c r="F21" s="60">
        <v>5.5</v>
      </c>
      <c r="G21" s="60">
        <v>5.5</v>
      </c>
      <c r="H21" s="42">
        <f>G21/E21*100</f>
        <v>63.2183908045977</v>
      </c>
      <c r="I21" s="42">
        <f>G21/F21*100</f>
        <v>100</v>
      </c>
      <c r="J21" s="42" t="e">
        <f>G21/D21*100</f>
        <v>#DIV/0!</v>
      </c>
      <c r="K21" s="42">
        <f>G21/$G$8*100</f>
        <v>0.03729521536291634</v>
      </c>
    </row>
    <row r="22" spans="1:11" ht="12.75" outlineLevel="1">
      <c r="A22" s="10" t="s">
        <v>50</v>
      </c>
      <c r="B22" s="28" t="s">
        <v>78</v>
      </c>
      <c r="C22" s="29" t="s">
        <v>79</v>
      </c>
      <c r="D22" s="56">
        <v>0</v>
      </c>
      <c r="E22" s="60">
        <v>1</v>
      </c>
      <c r="F22" s="60">
        <v>0.5</v>
      </c>
      <c r="G22" s="60">
        <v>0</v>
      </c>
      <c r="H22" s="42">
        <f t="shared" si="0"/>
        <v>0</v>
      </c>
      <c r="I22" s="42">
        <f t="shared" si="1"/>
        <v>0</v>
      </c>
      <c r="J22" s="42" t="e">
        <f t="shared" si="2"/>
        <v>#DIV/0!</v>
      </c>
      <c r="K22" s="42">
        <f t="shared" si="3"/>
        <v>0</v>
      </c>
    </row>
    <row r="23" spans="1:11" ht="20.25" outlineLevel="1">
      <c r="A23" s="10" t="s">
        <v>50</v>
      </c>
      <c r="B23" s="28" t="s">
        <v>80</v>
      </c>
      <c r="C23" s="29" t="s">
        <v>81</v>
      </c>
      <c r="D23" s="56">
        <v>189.5</v>
      </c>
      <c r="E23" s="60">
        <v>1527.1</v>
      </c>
      <c r="F23" s="60">
        <v>790</v>
      </c>
      <c r="G23" s="60">
        <v>779</v>
      </c>
      <c r="H23" s="42">
        <f t="shared" si="0"/>
        <v>51.01172156374828</v>
      </c>
      <c r="I23" s="42">
        <f t="shared" si="1"/>
        <v>98.60759493670886</v>
      </c>
      <c r="J23" s="42">
        <f t="shared" si="2"/>
        <v>411.0817941952506</v>
      </c>
      <c r="K23" s="42">
        <f t="shared" si="3"/>
        <v>5.282358685038515</v>
      </c>
    </row>
    <row r="24" spans="1:11" ht="20.25" hidden="1" outlineLevel="1">
      <c r="A24" s="10" t="s">
        <v>50</v>
      </c>
      <c r="B24" s="28" t="s">
        <v>85</v>
      </c>
      <c r="C24" s="29" t="s">
        <v>86</v>
      </c>
      <c r="D24" s="56">
        <v>189.3</v>
      </c>
      <c r="E24" s="60">
        <v>0</v>
      </c>
      <c r="F24" s="60">
        <v>0</v>
      </c>
      <c r="G24" s="60">
        <v>0</v>
      </c>
      <c r="H24" s="42" t="e">
        <f t="shared" si="0"/>
        <v>#DIV/0!</v>
      </c>
      <c r="I24" s="42" t="e">
        <f t="shared" si="1"/>
        <v>#DIV/0!</v>
      </c>
      <c r="J24" s="42">
        <f t="shared" si="2"/>
        <v>0</v>
      </c>
      <c r="K24" s="42">
        <f t="shared" si="3"/>
        <v>0</v>
      </c>
    </row>
    <row r="25" spans="1:11" ht="20.25" outlineLevel="1">
      <c r="A25" s="10" t="s">
        <v>50</v>
      </c>
      <c r="B25" s="28" t="s">
        <v>115</v>
      </c>
      <c r="C25" s="29" t="s">
        <v>116</v>
      </c>
      <c r="D25" s="56">
        <v>0</v>
      </c>
      <c r="E25" s="60">
        <v>398.6</v>
      </c>
      <c r="F25" s="60">
        <v>199.3</v>
      </c>
      <c r="G25" s="60">
        <v>198.9</v>
      </c>
      <c r="H25" s="42">
        <f aca="true" t="shared" si="4" ref="H25:H35">G25/E25*100</f>
        <v>49.89964877069744</v>
      </c>
      <c r="I25" s="42">
        <f aca="true" t="shared" si="5" ref="I25:I35">G25/F25*100</f>
        <v>99.79929754139488</v>
      </c>
      <c r="J25" s="42" t="e">
        <f aca="true" t="shared" si="6" ref="J25:J35">G25/D25*100</f>
        <v>#DIV/0!</v>
      </c>
      <c r="K25" s="42">
        <f aca="true" t="shared" si="7" ref="K25:K35">G25/$G$8*100</f>
        <v>1.3487306064880111</v>
      </c>
    </row>
    <row r="26" spans="1:11" ht="12.75" outlineLevel="1">
      <c r="A26" s="10"/>
      <c r="B26" s="57" t="s">
        <v>98</v>
      </c>
      <c r="C26" s="58" t="s">
        <v>99</v>
      </c>
      <c r="D26" s="56">
        <v>5.9</v>
      </c>
      <c r="E26" s="60">
        <v>4.4</v>
      </c>
      <c r="F26" s="60">
        <v>2.2</v>
      </c>
      <c r="G26" s="60">
        <v>1.1</v>
      </c>
      <c r="H26" s="42">
        <f t="shared" si="4"/>
        <v>25</v>
      </c>
      <c r="I26" s="42">
        <f t="shared" si="5"/>
        <v>50</v>
      </c>
      <c r="J26" s="42">
        <f t="shared" si="6"/>
        <v>18.64406779661017</v>
      </c>
      <c r="K26" s="42">
        <f t="shared" si="7"/>
        <v>0.007459043072583269</v>
      </c>
    </row>
    <row r="27" spans="1:11" ht="30" outlineLevel="1">
      <c r="A27" s="10"/>
      <c r="B27" s="57" t="s">
        <v>100</v>
      </c>
      <c r="C27" s="58" t="s">
        <v>101</v>
      </c>
      <c r="D27" s="56">
        <v>1.8</v>
      </c>
      <c r="E27" s="60">
        <v>26</v>
      </c>
      <c r="F27" s="60">
        <v>23.5</v>
      </c>
      <c r="G27" s="60">
        <v>14.1</v>
      </c>
      <c r="H27" s="42">
        <f t="shared" si="4"/>
        <v>54.230769230769226</v>
      </c>
      <c r="I27" s="42">
        <f t="shared" si="5"/>
        <v>60</v>
      </c>
      <c r="J27" s="42">
        <f t="shared" si="6"/>
        <v>783.3333333333333</v>
      </c>
      <c r="K27" s="42">
        <f t="shared" si="7"/>
        <v>0.0956113702940219</v>
      </c>
    </row>
    <row r="28" spans="1:11" ht="30" outlineLevel="1">
      <c r="A28" s="10"/>
      <c r="B28" s="57" t="s">
        <v>119</v>
      </c>
      <c r="C28" s="58" t="s">
        <v>126</v>
      </c>
      <c r="D28" s="56">
        <v>0</v>
      </c>
      <c r="E28" s="60">
        <v>151.4</v>
      </c>
      <c r="F28" s="60">
        <v>151.4</v>
      </c>
      <c r="G28" s="60">
        <v>151.4</v>
      </c>
      <c r="H28" s="42">
        <f t="shared" si="4"/>
        <v>100</v>
      </c>
      <c r="I28" s="42">
        <f t="shared" si="5"/>
        <v>100</v>
      </c>
      <c r="J28" s="42" t="e">
        <f t="shared" si="6"/>
        <v>#DIV/0!</v>
      </c>
      <c r="K28" s="42">
        <f t="shared" si="7"/>
        <v>1.02663556471737</v>
      </c>
    </row>
    <row r="29" spans="1:11" ht="12.75" outlineLevel="1">
      <c r="A29" s="10"/>
      <c r="B29" s="57" t="s">
        <v>120</v>
      </c>
      <c r="C29" s="58" t="s">
        <v>127</v>
      </c>
      <c r="D29" s="56">
        <v>0</v>
      </c>
      <c r="E29" s="60">
        <v>50</v>
      </c>
      <c r="F29" s="60">
        <v>50</v>
      </c>
      <c r="G29" s="60">
        <v>50</v>
      </c>
      <c r="H29" s="42">
        <f t="shared" si="4"/>
        <v>100</v>
      </c>
      <c r="I29" s="42">
        <f t="shared" si="5"/>
        <v>100</v>
      </c>
      <c r="J29" s="42" t="e">
        <f t="shared" si="6"/>
        <v>#DIV/0!</v>
      </c>
      <c r="K29" s="42">
        <f t="shared" si="7"/>
        <v>0.3390474123901486</v>
      </c>
    </row>
    <row r="30" spans="1:11" ht="12.75" outlineLevel="1">
      <c r="A30" s="10"/>
      <c r="B30" s="57" t="s">
        <v>121</v>
      </c>
      <c r="C30" s="58" t="s">
        <v>128</v>
      </c>
      <c r="D30" s="56">
        <v>0</v>
      </c>
      <c r="E30" s="60">
        <v>476.1</v>
      </c>
      <c r="F30" s="60">
        <v>476.1</v>
      </c>
      <c r="G30" s="60">
        <v>476.1</v>
      </c>
      <c r="H30" s="42">
        <f t="shared" si="4"/>
        <v>100</v>
      </c>
      <c r="I30" s="42">
        <f t="shared" si="5"/>
        <v>100</v>
      </c>
      <c r="J30" s="42" t="e">
        <f t="shared" si="6"/>
        <v>#DIV/0!</v>
      </c>
      <c r="K30" s="42">
        <f t="shared" si="7"/>
        <v>3.228409460778995</v>
      </c>
    </row>
    <row r="31" spans="1:11" ht="12.75" outlineLevel="1">
      <c r="A31" s="10"/>
      <c r="B31" s="57" t="s">
        <v>82</v>
      </c>
      <c r="C31" s="58" t="s">
        <v>83</v>
      </c>
      <c r="D31" s="56">
        <v>0</v>
      </c>
      <c r="E31" s="60">
        <v>1242.4</v>
      </c>
      <c r="F31" s="60">
        <v>513.6</v>
      </c>
      <c r="G31" s="60">
        <v>93.1</v>
      </c>
      <c r="H31" s="42">
        <f t="shared" si="4"/>
        <v>7.493560849967803</v>
      </c>
      <c r="I31" s="42">
        <f t="shared" si="5"/>
        <v>18.12694704049844</v>
      </c>
      <c r="J31" s="42" t="e">
        <f t="shared" si="6"/>
        <v>#DIV/0!</v>
      </c>
      <c r="K31" s="42">
        <f t="shared" si="7"/>
        <v>0.6313062818704567</v>
      </c>
    </row>
    <row r="32" spans="1:11" ht="20.25" outlineLevel="1">
      <c r="A32" s="10"/>
      <c r="B32" s="57" t="s">
        <v>139</v>
      </c>
      <c r="C32" s="58" t="s">
        <v>141</v>
      </c>
      <c r="D32" s="56">
        <v>0</v>
      </c>
      <c r="E32" s="60">
        <v>31.3</v>
      </c>
      <c r="F32" s="60">
        <v>31.3</v>
      </c>
      <c r="G32" s="60">
        <v>0</v>
      </c>
      <c r="H32" s="42">
        <f>G32/E32*100</f>
        <v>0</v>
      </c>
      <c r="I32" s="42">
        <f>G32/F32*100</f>
        <v>0</v>
      </c>
      <c r="J32" s="42" t="e">
        <f>G32/D32*100</f>
        <v>#DIV/0!</v>
      </c>
      <c r="K32" s="42">
        <f>G32/$G$8*100</f>
        <v>0</v>
      </c>
    </row>
    <row r="33" spans="1:11" ht="12.75" outlineLevel="1">
      <c r="A33" s="10"/>
      <c r="B33" s="57" t="s">
        <v>140</v>
      </c>
      <c r="C33" s="58" t="s">
        <v>142</v>
      </c>
      <c r="D33" s="56">
        <v>0</v>
      </c>
      <c r="E33" s="60">
        <v>2</v>
      </c>
      <c r="F33" s="60">
        <v>2</v>
      </c>
      <c r="G33" s="60">
        <v>0</v>
      </c>
      <c r="H33" s="42">
        <f>G33/E33*100</f>
        <v>0</v>
      </c>
      <c r="I33" s="42">
        <f>G33/F33*100</f>
        <v>0</v>
      </c>
      <c r="J33" s="42" t="e">
        <f>G33/D33*100</f>
        <v>#DIV/0!</v>
      </c>
      <c r="K33" s="42">
        <f>G33/$G$8*100</f>
        <v>0</v>
      </c>
    </row>
    <row r="34" spans="1:11" ht="20.25" outlineLevel="1">
      <c r="A34" s="10"/>
      <c r="B34" s="57" t="s">
        <v>122</v>
      </c>
      <c r="C34" s="58" t="s">
        <v>129</v>
      </c>
      <c r="D34" s="56">
        <v>0</v>
      </c>
      <c r="E34" s="60">
        <v>122.6</v>
      </c>
      <c r="F34" s="60">
        <v>68</v>
      </c>
      <c r="G34" s="60">
        <v>68</v>
      </c>
      <c r="H34" s="42">
        <f t="shared" si="4"/>
        <v>55.46492659053834</v>
      </c>
      <c r="I34" s="42">
        <f t="shared" si="5"/>
        <v>100</v>
      </c>
      <c r="J34" s="42" t="e">
        <f t="shared" si="6"/>
        <v>#DIV/0!</v>
      </c>
      <c r="K34" s="42">
        <f t="shared" si="7"/>
        <v>0.46110448085060207</v>
      </c>
    </row>
    <row r="35" spans="1:11" ht="12.75" outlineLevel="1">
      <c r="A35" s="10"/>
      <c r="B35" s="57" t="s">
        <v>123</v>
      </c>
      <c r="C35" s="58" t="s">
        <v>102</v>
      </c>
      <c r="D35" s="56">
        <v>0</v>
      </c>
      <c r="E35" s="60">
        <v>50.4</v>
      </c>
      <c r="F35" s="60">
        <v>37.4</v>
      </c>
      <c r="G35" s="60">
        <v>15.5</v>
      </c>
      <c r="H35" s="42">
        <f t="shared" si="4"/>
        <v>30.753968253968257</v>
      </c>
      <c r="I35" s="42">
        <f t="shared" si="5"/>
        <v>41.44385026737968</v>
      </c>
      <c r="J35" s="42" t="e">
        <f t="shared" si="6"/>
        <v>#DIV/0!</v>
      </c>
      <c r="K35" s="42">
        <f t="shared" si="7"/>
        <v>0.10510469784094606</v>
      </c>
    </row>
    <row r="36" spans="1:11" ht="12.75" outlineLevel="1">
      <c r="A36" s="10" t="s">
        <v>50</v>
      </c>
      <c r="B36" s="28" t="s">
        <v>124</v>
      </c>
      <c r="C36" s="29" t="s">
        <v>83</v>
      </c>
      <c r="D36" s="56">
        <v>0</v>
      </c>
      <c r="E36" s="60">
        <v>145.1</v>
      </c>
      <c r="F36" s="60">
        <v>120.8</v>
      </c>
      <c r="G36" s="60">
        <v>76</v>
      </c>
      <c r="H36" s="42">
        <f t="shared" si="0"/>
        <v>52.3776705720193</v>
      </c>
      <c r="I36" s="42">
        <f t="shared" si="1"/>
        <v>62.913907284768214</v>
      </c>
      <c r="J36" s="42" t="e">
        <f t="shared" si="2"/>
        <v>#DIV/0!</v>
      </c>
      <c r="K36" s="42">
        <f t="shared" si="3"/>
        <v>0.5153520668330258</v>
      </c>
    </row>
    <row r="37" spans="1:11" ht="12.75" outlineLevel="1">
      <c r="A37" s="10" t="s">
        <v>50</v>
      </c>
      <c r="B37" s="28" t="s">
        <v>125</v>
      </c>
      <c r="C37" s="29" t="s">
        <v>84</v>
      </c>
      <c r="D37" s="56">
        <v>0</v>
      </c>
      <c r="E37" s="60">
        <v>67.2</v>
      </c>
      <c r="F37" s="60">
        <v>33.2</v>
      </c>
      <c r="G37" s="60">
        <v>7.2</v>
      </c>
      <c r="H37" s="42">
        <f t="shared" si="0"/>
        <v>10.714285714285714</v>
      </c>
      <c r="I37" s="42">
        <f t="shared" si="1"/>
        <v>21.686746987951803</v>
      </c>
      <c r="J37" s="42" t="e">
        <f t="shared" si="2"/>
        <v>#DIV/0!</v>
      </c>
      <c r="K37" s="42">
        <f t="shared" si="3"/>
        <v>0.048822827384181394</v>
      </c>
    </row>
    <row r="38" ht="42.75" customHeight="1">
      <c r="A38" s="1"/>
    </row>
    <row r="39" ht="42.75" customHeight="1">
      <c r="A39" s="1"/>
    </row>
    <row r="40" ht="12.75" customHeight="1"/>
    <row r="41" ht="12.75" customHeight="1"/>
    <row r="42" ht="12.75" customHeight="1"/>
  </sheetData>
  <sheetProtection/>
  <autoFilter ref="A7:K37"/>
  <mergeCells count="10">
    <mergeCell ref="B3:K3"/>
    <mergeCell ref="B4:K4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9448818897637796" right="0.7480314960629921" top="0.3937007874015748" bottom="0.7874015748031497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Татьяна И.</cp:lastModifiedBy>
  <cp:lastPrinted>2019-07-29T13:32:15Z</cp:lastPrinted>
  <dcterms:created xsi:type="dcterms:W3CDTF">2002-03-11T10:22:12Z</dcterms:created>
  <dcterms:modified xsi:type="dcterms:W3CDTF">2019-07-31T07:16:42Z</dcterms:modified>
  <cp:category/>
  <cp:version/>
  <cp:contentType/>
  <cp:contentStatus/>
</cp:coreProperties>
</file>