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 2" sheetId="1" r:id="rId1"/>
    <sheet name="прил.3" sheetId="2" r:id="rId2"/>
  </sheets>
  <definedNames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2'!$A$1:$N$39</definedName>
  </definedNames>
  <calcPr fullCalcOnLoad="1"/>
</workbook>
</file>

<file path=xl/sharedStrings.xml><?xml version="1.0" encoding="utf-8"?>
<sst xmlns="http://schemas.openxmlformats.org/spreadsheetml/2006/main" count="148" uniqueCount="128">
  <si>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</si>
  <si>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</si>
  <si>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</si>
  <si>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</si>
  <si>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</si>
  <si>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</si>
  <si>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</si>
  <si>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</si>
  <si>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</si>
  <si>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</si>
  <si>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</si>
  <si>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</si>
  <si>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</si>
  <si>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</si>
  <si>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</si>
  <si>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</si>
  <si>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</si>
  <si>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</si>
  <si>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</si>
  <si>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</si>
  <si>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</si>
  <si>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</si>
  <si>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</si>
  <si>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</si>
  <si>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</si>
  <si>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</si>
  <si>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</si>
  <si>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</si>
  <si>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</si>
  <si>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</si>
  <si>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</si>
  <si>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</si>
  <si>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</si>
  <si>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</si>
  <si>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</si>
  <si>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</si>
  <si>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</si>
  <si>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</si>
  <si>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</si>
  <si>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</si>
  <si>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</si>
  <si>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</si>
  <si>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</si>
  <si>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</si>
  <si>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</si>
  <si>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</si>
  <si>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</si>
  <si>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</si>
  <si>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</si>
  <si>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</si>
  <si>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</si>
  <si>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</si>
  <si>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</si>
  <si>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</si>
  <si>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</si>
  <si>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</si>
  <si>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</si>
  <si>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</si>
  <si>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</si>
  <si>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</si>
  <si>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</si>
  <si>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</si>
  <si>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</si>
  <si>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</si>
  <si>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</si>
  <si>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</si>
  <si>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</si>
  <si>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</si>
  <si>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</si>
  <si>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</si>
  <si>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</si>
  <si>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</si>
  <si>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</si>
  <si>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</si>
  <si>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</si>
  <si>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</si>
  <si>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</si>
  <si>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</si>
  <si>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</si>
  <si>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</si>
  <si>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</si>
  <si>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</si>
  <si>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</si>
  <si>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</si>
  <si>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</si>
  <si>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</si>
  <si>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</si>
  <si>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</si>
  <si>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</si>
  <si>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</si>
  <si>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</si>
  <si>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</si>
  <si>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1100</t>
  </si>
  <si>
    <t>ФИЗИЧЕСКАЯ КУЛЬТУРА И СПОРТ</t>
  </si>
  <si>
    <t>1102</t>
  </si>
  <si>
    <t>Массовый спорт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</si>
  <si>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</si>
  <si>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</si>
  <si>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</si>
  <si>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</si>
  <si>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</si>
  <si>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</si>
  <si>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</si>
  <si>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343</t>
  </si>
  <si>
    <t>344</t>
  </si>
  <si>
    <t>346</t>
  </si>
  <si>
    <t>349</t>
  </si>
  <si>
    <t>Иные выплаты текущего характера организациям</t>
  </si>
  <si>
    <t>Увеличение стоимости горюче-смазочных материалов</t>
  </si>
  <si>
    <t>к плану  2020 г.</t>
  </si>
  <si>
    <t>266</t>
  </si>
  <si>
    <t>Социальные пособия и компенсации персоналу в денежной форме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</si>
  <si>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</si>
  <si>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</si>
  <si>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</si>
  <si>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Итого</t>
  </si>
  <si>
    <t>План 2020 год</t>
  </si>
  <si>
    <t>Исполнение 1 полугодие 2019 г.</t>
  </si>
  <si>
    <t>План 1 полугодие 2020 г.</t>
  </si>
  <si>
    <t>Исполнение 1 полугодие 2020 г.</t>
  </si>
  <si>
    <t>к плану 1 полугод. 2020 г.</t>
  </si>
  <si>
    <t>к аналогич. периоду прош. года</t>
  </si>
  <si>
    <t>План 2020 г.</t>
  </si>
  <si>
    <t>345</t>
  </si>
  <si>
    <t>Увеличение стоимости мягкого инвентаря</t>
  </si>
  <si>
    <t>МО Старопольское сельское поселение на 01 июля 2020 г.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</si>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</sst>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b/>
      <sz val="8"/>
      <color indexed="8"/>
      <name val="Arial Cyr"/>
      <family val="0"/>
    </font>
    <font>
      <sz val="8"/>
      <color indexed="8"/>
      <name val="Arial Narrow"/>
      <family val="2"/>
    </font>
    <font>
      <sz val="8"/>
      <color indexed="8"/>
      <name val="Arial Cyr"/>
      <family val="0"/>
    </font>
    <font>
      <b/>
      <sz val="10"/>
      <color indexed="8"/>
      <name val="Arial"/>
      <family val="2"/>
    </font>
    <font>
      <b/>
      <sz val="8.5"/>
      <color indexed="8"/>
      <name val="MS Sans Serif"/>
      <family val="2"/>
    </font>
    <font>
      <sz val="8"/>
      <color indexed="9"/>
      <name val="Arial Narrow"/>
      <family val="2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b/>
      <sz val="8"/>
      <color theme="1"/>
      <name val="Arial Cyr"/>
      <family val="0"/>
    </font>
    <font>
      <sz val="8"/>
      <color theme="1"/>
      <name val="Arial Narrow"/>
      <family val="2"/>
    </font>
    <font>
      <sz val="8"/>
      <color theme="1"/>
      <name val="Arial Cyr"/>
      <family val="0"/>
    </font>
    <font>
      <b/>
      <sz val="10"/>
      <color theme="1"/>
      <name val="Arial"/>
      <family val="2"/>
    </font>
    <font>
      <b/>
      <sz val="8.5"/>
      <color theme="1"/>
      <name val="MS Sans Serif"/>
      <family val="2"/>
    </font>
    <font>
      <sz val="8"/>
      <color theme="0"/>
      <name val="Arial Narrow"/>
      <family val="2"/>
    </font>
    <font>
      <b/>
      <sz val="8"/>
      <color theme="0"/>
      <name val="Arial Cyr"/>
      <family val="0"/>
    </font>
    <font>
      <sz val="8"/>
      <color theme="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11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1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left" vertical="center" wrapText="1"/>
    </xf>
    <xf numFmtId="173" fontId="70" fillId="0" borderId="12" xfId="0" applyNumberFormat="1" applyFont="1" applyBorder="1" applyAlignment="1" applyProtection="1">
      <alignment horizontal="right" vertical="center" wrapText="1"/>
      <protection/>
    </xf>
    <xf numFmtId="49" fontId="71" fillId="0" borderId="13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left" vertical="center" wrapText="1"/>
    </xf>
    <xf numFmtId="173" fontId="72" fillId="0" borderId="13" xfId="0" applyNumberFormat="1" applyFont="1" applyBorder="1" applyAlignment="1" applyProtection="1">
      <alignment horizontal="right" vertical="center" wrapText="1"/>
      <protection/>
    </xf>
    <xf numFmtId="49" fontId="71" fillId="0" borderId="14" xfId="0" applyNumberFormat="1" applyFont="1" applyBorder="1" applyAlignment="1">
      <alignment horizontal="center" vertical="center" wrapText="1"/>
    </xf>
    <xf numFmtId="49" fontId="7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173" fontId="71" fillId="0" borderId="13" xfId="0" applyNumberFormat="1" applyFont="1" applyBorder="1" applyAlignment="1">
      <alignment horizontal="right" vertical="center" wrapText="1"/>
    </xf>
    <xf numFmtId="173" fontId="73" fillId="0" borderId="0" xfId="0" applyNumberFormat="1" applyFont="1" applyAlignment="1">
      <alignment/>
    </xf>
    <xf numFmtId="0" fontId="65" fillId="0" borderId="16" xfId="0" applyFont="1" applyBorder="1" applyAlignment="1">
      <alignment/>
    </xf>
    <xf numFmtId="0" fontId="74" fillId="0" borderId="17" xfId="0" applyFont="1" applyBorder="1" applyAlignment="1">
      <alignment horizontal="center" vertical="center" wrapText="1"/>
    </xf>
    <xf numFmtId="173" fontId="12" fillId="0" borderId="13" xfId="0" applyNumberFormat="1" applyFont="1" applyBorder="1" applyAlignment="1" applyProtection="1">
      <alignment horizontal="right" vertical="center" wrapText="1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/>
      <protection/>
    </xf>
    <xf numFmtId="173" fontId="11" fillId="0" borderId="12" xfId="0" applyNumberFormat="1" applyFont="1" applyBorder="1" applyAlignment="1" applyProtection="1">
      <alignment horizontal="right"/>
      <protection/>
    </xf>
    <xf numFmtId="173" fontId="75" fillId="0" borderId="13" xfId="0" applyNumberFormat="1" applyFont="1" applyBorder="1" applyAlignment="1">
      <alignment horizontal="right" vertical="center" wrapText="1"/>
    </xf>
    <xf numFmtId="173" fontId="11" fillId="0" borderId="12" xfId="53" applyNumberFormat="1" applyFont="1" applyBorder="1" applyAlignment="1" applyProtection="1">
      <alignment horizontal="right" vertical="center" wrapText="1"/>
      <protection/>
    </xf>
    <xf numFmtId="173" fontId="12" fillId="0" borderId="13" xfId="53" applyNumberFormat="1" applyFont="1" applyBorder="1" applyAlignment="1" applyProtection="1">
      <alignment horizontal="right" vertical="center" wrapText="1"/>
      <protection/>
    </xf>
    <xf numFmtId="173" fontId="11" fillId="0" borderId="12" xfId="53" applyNumberFormat="1" applyFont="1" applyBorder="1" applyAlignment="1" applyProtection="1">
      <alignment horizontal="right"/>
      <protection/>
    </xf>
    <xf numFmtId="0" fontId="13" fillId="0" borderId="0" xfId="0" applyFont="1" applyAlignment="1">
      <alignment/>
    </xf>
    <xf numFmtId="173" fontId="14" fillId="0" borderId="12" xfId="53" applyNumberFormat="1" applyFont="1" applyBorder="1" applyAlignment="1" applyProtection="1">
      <alignment horizontal="right" vertical="center" wrapText="1"/>
      <protection/>
    </xf>
    <xf numFmtId="173" fontId="15" fillId="0" borderId="13" xfId="53" applyNumberFormat="1" applyFont="1" applyBorder="1" applyAlignment="1" applyProtection="1">
      <alignment horizontal="right" vertical="center" wrapText="1"/>
      <protection/>
    </xf>
    <xf numFmtId="173" fontId="14" fillId="0" borderId="12" xfId="53" applyNumberFormat="1" applyFont="1" applyBorder="1" applyAlignment="1" applyProtection="1">
      <alignment horizontal="right"/>
      <protection/>
    </xf>
    <xf numFmtId="173" fontId="76" fillId="0" borderId="12" xfId="53" applyNumberFormat="1" applyFont="1" applyBorder="1" applyAlignment="1" applyProtection="1">
      <alignment horizontal="right" vertical="center" wrapText="1"/>
      <protection/>
    </xf>
    <xf numFmtId="173" fontId="77" fillId="0" borderId="13" xfId="53" applyNumberFormat="1" applyFont="1" applyBorder="1" applyAlignment="1" applyProtection="1">
      <alignment horizontal="right" vertical="center" wrapText="1"/>
      <protection/>
    </xf>
    <xf numFmtId="49" fontId="7" fillId="0" borderId="18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 applyProtection="1">
      <alignment horizontal="center" vertical="center" wrapText="1"/>
      <protection/>
    </xf>
    <xf numFmtId="173" fontId="71" fillId="0" borderId="20" xfId="0" applyNumberFormat="1" applyFont="1" applyBorder="1" applyAlignment="1">
      <alignment horizontal="right" vertical="center" wrapText="1"/>
    </xf>
    <xf numFmtId="173" fontId="11" fillId="0" borderId="21" xfId="0" applyNumberFormat="1" applyFont="1" applyBorder="1" applyAlignment="1" applyProtection="1">
      <alignment horizontal="right"/>
      <protection/>
    </xf>
    <xf numFmtId="49" fontId="74" fillId="0" borderId="22" xfId="0" applyNumberFormat="1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 wrapText="1"/>
    </xf>
    <xf numFmtId="49" fontId="74" fillId="0" borderId="16" xfId="0" applyNumberFormat="1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65" fillId="0" borderId="0" xfId="0" applyFont="1" applyBorder="1" applyAlignment="1">
      <alignment horizontal="left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9"/>
  <sheetViews>
    <sheetView showGridLines="0" tabSelected="1" view="pageBreakPreview" zoomScaleSheetLayoutView="100" workbookViewId="0" topLeftCell="A1">
      <selection activeCell="M1" sqref="M1:N16384"/>
    </sheetView>
  </sheetViews>
  <sheetFormatPr defaultColWidth="9.140625" defaultRowHeight="12.75" outlineLevelRow="2"/>
  <cols>
    <col min="1" max="1" width="6.28125" style="2" customWidth="1"/>
    <col min="2" max="2" width="56.28125" style="2" customWidth="1"/>
    <col min="3" max="3" width="12.00390625" style="2" customWidth="1"/>
    <col min="4" max="4" width="10.00390625" style="2" customWidth="1"/>
    <col min="5" max="5" width="10.28125" style="2" customWidth="1"/>
    <col min="6" max="6" width="12.140625" style="2" customWidth="1"/>
    <col min="7" max="7" width="9.28125" style="2" customWidth="1"/>
    <col min="8" max="8" width="9.140625" style="2" customWidth="1"/>
    <col min="9" max="9" width="10.00390625" style="2" customWidth="1"/>
    <col min="10" max="10" width="9.7109375" style="2" customWidth="1"/>
    <col min="11" max="12" width="0" style="2" hidden="1" customWidth="1"/>
    <col min="13" max="13" width="0" style="47" hidden="1" customWidth="1"/>
    <col min="14" max="14" width="7.421875" style="47" hidden="1" customWidth="1"/>
    <col min="15" max="16384" width="9.140625" style="2" customWidth="1"/>
  </cols>
  <sheetData>
    <row r="1" spans="1:14" s="4" customFormat="1" ht="14.25">
      <c r="A1" s="63"/>
      <c r="B1" s="63"/>
      <c r="C1" s="63"/>
      <c r="D1" s="63"/>
      <c r="E1" s="63"/>
      <c r="F1" s="63"/>
      <c r="G1" s="17"/>
      <c r="H1" s="17"/>
      <c r="I1" s="17"/>
      <c r="J1" s="18" t="s">
        <v>54</v>
      </c>
      <c r="M1" s="47"/>
      <c r="N1" s="47"/>
    </row>
    <row r="2" spans="1:14" s="4" customFormat="1" ht="14.25">
      <c r="A2" s="17"/>
      <c r="B2" s="17"/>
      <c r="C2" s="17"/>
      <c r="D2" s="17"/>
      <c r="E2" s="17"/>
      <c r="F2" s="17"/>
      <c r="G2" s="17"/>
      <c r="H2" s="17"/>
      <c r="I2" s="17"/>
      <c r="J2" s="17"/>
      <c r="M2" s="47"/>
      <c r="N2" s="47"/>
    </row>
    <row r="3" spans="1:14" s="5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M3" s="47"/>
      <c r="N3" s="47"/>
    </row>
    <row r="4" spans="1:14" s="5" customFormat="1" ht="14.25">
      <c r="A4" s="64" t="s">
        <v>53</v>
      </c>
      <c r="B4" s="65"/>
      <c r="C4" s="65"/>
      <c r="D4" s="65"/>
      <c r="E4" s="65"/>
      <c r="F4" s="65"/>
      <c r="G4" s="65"/>
      <c r="H4" s="65"/>
      <c r="I4" s="65"/>
      <c r="J4" s="65"/>
      <c r="M4" s="47"/>
      <c r="N4" s="47"/>
    </row>
    <row r="5" spans="1:14" s="5" customFormat="1" ht="14.25">
      <c r="A5" s="64" t="s">
        <v>125</v>
      </c>
      <c r="B5" s="65"/>
      <c r="C5" s="65"/>
      <c r="D5" s="65"/>
      <c r="E5" s="65"/>
      <c r="F5" s="65"/>
      <c r="G5" s="65"/>
      <c r="H5" s="65"/>
      <c r="I5" s="65"/>
      <c r="J5" s="65"/>
      <c r="M5" s="47"/>
      <c r="N5" s="47"/>
    </row>
    <row r="6" spans="1:14" s="6" customFormat="1" ht="14.25">
      <c r="A6" s="20"/>
      <c r="B6" s="20"/>
      <c r="C6" s="20"/>
      <c r="D6" s="20"/>
      <c r="E6" s="20"/>
      <c r="F6" s="20"/>
      <c r="G6" s="20"/>
      <c r="H6" s="21"/>
      <c r="I6" s="21"/>
      <c r="J6" s="22" t="s">
        <v>52</v>
      </c>
      <c r="M6" s="47"/>
      <c r="N6" s="47"/>
    </row>
    <row r="7" spans="1:12" ht="14.25" customHeight="1">
      <c r="A7" s="37"/>
      <c r="B7" s="37"/>
      <c r="C7" s="59" t="s">
        <v>117</v>
      </c>
      <c r="D7" s="59" t="s">
        <v>116</v>
      </c>
      <c r="E7" s="59" t="s">
        <v>118</v>
      </c>
      <c r="F7" s="59" t="s">
        <v>119</v>
      </c>
      <c r="G7" s="61" t="s">
        <v>51</v>
      </c>
      <c r="H7" s="62"/>
      <c r="I7" s="62"/>
      <c r="J7" s="37"/>
      <c r="K7" s="7"/>
      <c r="L7" s="7"/>
    </row>
    <row r="8" spans="1:12" ht="52.5">
      <c r="A8" s="58" t="s">
        <v>2</v>
      </c>
      <c r="B8" s="58" t="s">
        <v>3</v>
      </c>
      <c r="C8" s="60"/>
      <c r="D8" s="60"/>
      <c r="E8" s="60"/>
      <c r="F8" s="60"/>
      <c r="G8" s="57" t="s">
        <v>109</v>
      </c>
      <c r="H8" s="57" t="s">
        <v>120</v>
      </c>
      <c r="I8" s="57" t="s">
        <v>121</v>
      </c>
      <c r="J8" s="38" t="s">
        <v>59</v>
      </c>
      <c r="K8" s="8" t="s">
        <v>80</v>
      </c>
      <c r="L8" s="8" t="s">
        <v>81</v>
      </c>
    </row>
    <row r="9" spans="1:14" ht="12.75" outlineLevel="1">
      <c r="A9" s="23" t="s">
        <v>4</v>
      </c>
      <c r="B9" s="24" t="s">
        <v>5</v>
      </c>
      <c r="C9" s="25">
        <v>3872.4</v>
      </c>
      <c r="D9" s="44">
        <v>8007.1</v>
      </c>
      <c r="E9" s="44">
        <v>4091.4</v>
      </c>
      <c r="F9" s="44">
        <v>3416.6</v>
      </c>
      <c r="G9" s="44">
        <f>F9/D9*100</f>
        <v>42.669630702751306</v>
      </c>
      <c r="H9" s="44">
        <f>F9/E9*100</f>
        <v>83.50686806472112</v>
      </c>
      <c r="I9" s="44">
        <f>F9/C9*100</f>
        <v>88.22952174362152</v>
      </c>
      <c r="J9" s="44">
        <f>F9/$F$39*100</f>
        <v>26.27264618129248</v>
      </c>
      <c r="K9" s="13">
        <f aca="true" t="shared" si="0" ref="K9:K38">E9-F9</f>
        <v>674.8000000000002</v>
      </c>
      <c r="L9" s="13">
        <f aca="true" t="shared" si="1" ref="L9:L21">K9/$K$39*100</f>
        <v>9.776168055052526</v>
      </c>
      <c r="M9" s="48">
        <f>E9-F9</f>
        <v>674.8000000000002</v>
      </c>
      <c r="N9" s="48">
        <f aca="true" t="shared" si="2" ref="N9:N38">M9/$M$39*100</f>
        <v>9.776168055052526</v>
      </c>
    </row>
    <row r="10" spans="1:14" ht="25.5" outlineLevel="2">
      <c r="A10" s="26" t="s">
        <v>6</v>
      </c>
      <c r="B10" s="27" t="s">
        <v>7</v>
      </c>
      <c r="C10" s="28">
        <v>5.3</v>
      </c>
      <c r="D10" s="45">
        <v>62.5</v>
      </c>
      <c r="E10" s="45">
        <v>62.5</v>
      </c>
      <c r="F10" s="45">
        <v>60.4</v>
      </c>
      <c r="G10" s="45">
        <f aca="true" t="shared" si="3" ref="G10:G39">F10/D10*100</f>
        <v>96.63999999999999</v>
      </c>
      <c r="H10" s="45">
        <f aca="true" t="shared" si="4" ref="H10:H39">F10/E10*100</f>
        <v>96.63999999999999</v>
      </c>
      <c r="I10" s="45">
        <f>F10/C10*100</f>
        <v>1139.622641509434</v>
      </c>
      <c r="J10" s="45">
        <f aca="true" t="shared" si="5" ref="J10:J39">F10/$F$39*100</f>
        <v>0.46445818338408534</v>
      </c>
      <c r="K10" s="14">
        <f t="shared" si="0"/>
        <v>2.1000000000000014</v>
      </c>
      <c r="L10" s="14">
        <f t="shared" si="1"/>
        <v>0.030423759507424885</v>
      </c>
      <c r="M10" s="49">
        <f aca="true" t="shared" si="6" ref="M10:M39">E10-F10</f>
        <v>2.1000000000000014</v>
      </c>
      <c r="N10" s="49">
        <f t="shared" si="2"/>
        <v>0.030423759507424885</v>
      </c>
    </row>
    <row r="11" spans="1:14" ht="38.25" outlineLevel="2">
      <c r="A11" s="26" t="s">
        <v>8</v>
      </c>
      <c r="B11" s="27" t="s">
        <v>9</v>
      </c>
      <c r="C11" s="28">
        <v>3198</v>
      </c>
      <c r="D11" s="45">
        <v>7358.9</v>
      </c>
      <c r="E11" s="45">
        <v>3703.3</v>
      </c>
      <c r="F11" s="45">
        <v>3049.9</v>
      </c>
      <c r="G11" s="45">
        <f t="shared" si="3"/>
        <v>41.44505292910626</v>
      </c>
      <c r="H11" s="45">
        <f t="shared" si="4"/>
        <v>82.35627683417492</v>
      </c>
      <c r="I11" s="45">
        <f aca="true" t="shared" si="7" ref="I11:I39">F11/C11*100</f>
        <v>95.36898061288306</v>
      </c>
      <c r="J11" s="45">
        <f t="shared" si="5"/>
        <v>23.452831349389434</v>
      </c>
      <c r="K11" s="14">
        <f t="shared" si="0"/>
        <v>653.4000000000001</v>
      </c>
      <c r="L11" s="14">
        <f t="shared" si="1"/>
        <v>9.466135458167336</v>
      </c>
      <c r="M11" s="49">
        <f t="shared" si="6"/>
        <v>653.4000000000001</v>
      </c>
      <c r="N11" s="49">
        <f t="shared" si="2"/>
        <v>9.466135458167336</v>
      </c>
    </row>
    <row r="12" spans="1:14" ht="25.5" outlineLevel="2">
      <c r="A12" s="26" t="s">
        <v>10</v>
      </c>
      <c r="B12" s="27" t="s">
        <v>11</v>
      </c>
      <c r="C12" s="28">
        <v>189.8</v>
      </c>
      <c r="D12" s="45">
        <v>378.6</v>
      </c>
      <c r="E12" s="45">
        <v>194.4</v>
      </c>
      <c r="F12" s="45">
        <v>194.3</v>
      </c>
      <c r="G12" s="45">
        <f t="shared" si="3"/>
        <v>51.320655044902274</v>
      </c>
      <c r="H12" s="45">
        <f t="shared" si="4"/>
        <v>99.9485596707819</v>
      </c>
      <c r="I12" s="45">
        <f t="shared" si="7"/>
        <v>102.3709167544784</v>
      </c>
      <c r="J12" s="45">
        <f t="shared" si="5"/>
        <v>1.4941096859524468</v>
      </c>
      <c r="K12" s="14">
        <f t="shared" si="0"/>
        <v>0.09999999999999432</v>
      </c>
      <c r="L12" s="14">
        <f t="shared" si="1"/>
        <v>0.0014487504527344347</v>
      </c>
      <c r="M12" s="49">
        <f t="shared" si="6"/>
        <v>0.09999999999999432</v>
      </c>
      <c r="N12" s="49">
        <f t="shared" si="2"/>
        <v>0.0014487504527344347</v>
      </c>
    </row>
    <row r="13" spans="1:14" ht="12.75" outlineLevel="2">
      <c r="A13" s="26" t="s">
        <v>126</v>
      </c>
      <c r="B13" s="27" t="s">
        <v>127</v>
      </c>
      <c r="C13" s="28">
        <v>453</v>
      </c>
      <c r="D13" s="45">
        <v>0</v>
      </c>
      <c r="E13" s="45">
        <v>0</v>
      </c>
      <c r="F13" s="45">
        <v>0</v>
      </c>
      <c r="G13" s="52" t="e">
        <f t="shared" si="3"/>
        <v>#DIV/0!</v>
      </c>
      <c r="H13" s="52" t="e">
        <f t="shared" si="4"/>
        <v>#DIV/0!</v>
      </c>
      <c r="I13" s="52">
        <f t="shared" si="7"/>
        <v>0</v>
      </c>
      <c r="J13" s="45">
        <f t="shared" si="5"/>
        <v>0</v>
      </c>
      <c r="K13" s="14">
        <f t="shared" si="0"/>
        <v>0</v>
      </c>
      <c r="L13" s="14">
        <f t="shared" si="1"/>
        <v>0</v>
      </c>
      <c r="M13" s="49">
        <f t="shared" si="6"/>
        <v>0</v>
      </c>
      <c r="N13" s="49">
        <f t="shared" si="2"/>
        <v>0</v>
      </c>
    </row>
    <row r="14" spans="1:14" ht="12.75" outlineLevel="2">
      <c r="A14" s="26" t="s">
        <v>12</v>
      </c>
      <c r="B14" s="27" t="s">
        <v>13</v>
      </c>
      <c r="C14" s="28">
        <v>0</v>
      </c>
      <c r="D14" s="45">
        <v>10</v>
      </c>
      <c r="E14" s="45">
        <v>5</v>
      </c>
      <c r="F14" s="45">
        <v>0</v>
      </c>
      <c r="G14" s="45">
        <f t="shared" si="3"/>
        <v>0</v>
      </c>
      <c r="H14" s="45">
        <f t="shared" si="4"/>
        <v>0</v>
      </c>
      <c r="I14" s="52" t="e">
        <f t="shared" si="7"/>
        <v>#DIV/0!</v>
      </c>
      <c r="J14" s="45">
        <f t="shared" si="5"/>
        <v>0</v>
      </c>
      <c r="K14" s="14">
        <f t="shared" si="0"/>
        <v>5</v>
      </c>
      <c r="L14" s="14">
        <f t="shared" si="1"/>
        <v>0.07243752263672586</v>
      </c>
      <c r="M14" s="49">
        <f t="shared" si="6"/>
        <v>5</v>
      </c>
      <c r="N14" s="49">
        <f t="shared" si="2"/>
        <v>0.07243752263672586</v>
      </c>
    </row>
    <row r="15" spans="1:14" ht="12.75" outlineLevel="2">
      <c r="A15" s="26" t="s">
        <v>14</v>
      </c>
      <c r="B15" s="27" t="s">
        <v>15</v>
      </c>
      <c r="C15" s="28">
        <v>26.3</v>
      </c>
      <c r="D15" s="45">
        <v>197.1</v>
      </c>
      <c r="E15" s="45">
        <v>126.2</v>
      </c>
      <c r="F15" s="45">
        <v>112</v>
      </c>
      <c r="G15" s="45">
        <f t="shared" si="3"/>
        <v>56.823947234906136</v>
      </c>
      <c r="H15" s="45">
        <f t="shared" si="4"/>
        <v>88.74801901743264</v>
      </c>
      <c r="I15" s="45">
        <f t="shared" si="7"/>
        <v>425.8555133079848</v>
      </c>
      <c r="J15" s="45">
        <f t="shared" si="5"/>
        <v>0.8612469625665158</v>
      </c>
      <c r="K15" s="14">
        <f t="shared" si="0"/>
        <v>14.200000000000003</v>
      </c>
      <c r="L15" s="14">
        <f t="shared" si="1"/>
        <v>0.2057225642883015</v>
      </c>
      <c r="M15" s="49">
        <f t="shared" si="6"/>
        <v>14.200000000000003</v>
      </c>
      <c r="N15" s="49">
        <f t="shared" si="2"/>
        <v>0.2057225642883015</v>
      </c>
    </row>
    <row r="16" spans="1:14" ht="12.75" outlineLevel="1">
      <c r="A16" s="23" t="s">
        <v>16</v>
      </c>
      <c r="B16" s="24" t="s">
        <v>17</v>
      </c>
      <c r="C16" s="25">
        <v>101.2</v>
      </c>
      <c r="D16" s="44">
        <v>267.2</v>
      </c>
      <c r="E16" s="44">
        <v>126.6</v>
      </c>
      <c r="F16" s="44">
        <v>126.3</v>
      </c>
      <c r="G16" s="44">
        <f t="shared" si="3"/>
        <v>47.26796407185629</v>
      </c>
      <c r="H16" s="44">
        <f t="shared" si="4"/>
        <v>99.76303317535546</v>
      </c>
      <c r="I16" s="44">
        <f t="shared" si="7"/>
        <v>124.80237154150198</v>
      </c>
      <c r="J16" s="44">
        <f t="shared" si="5"/>
        <v>0.9712097443942049</v>
      </c>
      <c r="K16" s="13">
        <f t="shared" si="0"/>
        <v>0.29999999999999716</v>
      </c>
      <c r="L16" s="13">
        <f t="shared" si="1"/>
        <v>0.004346251358203511</v>
      </c>
      <c r="M16" s="48">
        <f t="shared" si="6"/>
        <v>0.29999999999999716</v>
      </c>
      <c r="N16" s="48">
        <f t="shared" si="2"/>
        <v>0.004346251358203511</v>
      </c>
    </row>
    <row r="17" spans="1:14" ht="12.75" outlineLevel="2">
      <c r="A17" s="26" t="s">
        <v>18</v>
      </c>
      <c r="B17" s="27" t="s">
        <v>19</v>
      </c>
      <c r="C17" s="28">
        <v>101.2</v>
      </c>
      <c r="D17" s="45">
        <v>267.2</v>
      </c>
      <c r="E17" s="45">
        <v>126.6</v>
      </c>
      <c r="F17" s="45">
        <v>126.3</v>
      </c>
      <c r="G17" s="45">
        <f t="shared" si="3"/>
        <v>47.26796407185629</v>
      </c>
      <c r="H17" s="45">
        <f t="shared" si="4"/>
        <v>99.76303317535546</v>
      </c>
      <c r="I17" s="45">
        <f t="shared" si="7"/>
        <v>124.80237154150198</v>
      </c>
      <c r="J17" s="45">
        <f t="shared" si="5"/>
        <v>0.9712097443942049</v>
      </c>
      <c r="K17" s="14">
        <f t="shared" si="0"/>
        <v>0.29999999999999716</v>
      </c>
      <c r="L17" s="14">
        <f t="shared" si="1"/>
        <v>0.004346251358203511</v>
      </c>
      <c r="M17" s="49">
        <f t="shared" si="6"/>
        <v>0.29999999999999716</v>
      </c>
      <c r="N17" s="49">
        <f t="shared" si="2"/>
        <v>0.004346251358203511</v>
      </c>
    </row>
    <row r="18" spans="1:14" ht="12.75" outlineLevel="1">
      <c r="A18" s="23" t="s">
        <v>20</v>
      </c>
      <c r="B18" s="24" t="s">
        <v>21</v>
      </c>
      <c r="C18" s="25">
        <v>50</v>
      </c>
      <c r="D18" s="44">
        <v>33.2</v>
      </c>
      <c r="E18" s="44">
        <v>22.1</v>
      </c>
      <c r="F18" s="44">
        <v>13.1</v>
      </c>
      <c r="G18" s="44">
        <f t="shared" si="3"/>
        <v>39.4578313253012</v>
      </c>
      <c r="H18" s="44">
        <f t="shared" si="4"/>
        <v>59.2760180995475</v>
      </c>
      <c r="I18" s="44">
        <f t="shared" si="7"/>
        <v>26.200000000000003</v>
      </c>
      <c r="J18" s="44">
        <f t="shared" si="5"/>
        <v>0.10073513580019068</v>
      </c>
      <c r="K18" s="13">
        <f t="shared" si="0"/>
        <v>9.000000000000002</v>
      </c>
      <c r="L18" s="13">
        <f t="shared" si="1"/>
        <v>0.13038754074610656</v>
      </c>
      <c r="M18" s="48">
        <f t="shared" si="6"/>
        <v>9.000000000000002</v>
      </c>
      <c r="N18" s="48">
        <f t="shared" si="2"/>
        <v>0.13038754074610656</v>
      </c>
    </row>
    <row r="19" spans="1:14" ht="25.5" outlineLevel="2">
      <c r="A19" s="29" t="s">
        <v>22</v>
      </c>
      <c r="B19" s="30" t="s">
        <v>23</v>
      </c>
      <c r="C19" s="28">
        <v>50</v>
      </c>
      <c r="D19" s="45">
        <v>11</v>
      </c>
      <c r="E19" s="45">
        <v>11</v>
      </c>
      <c r="F19" s="45">
        <v>11</v>
      </c>
      <c r="G19" s="45">
        <f t="shared" si="3"/>
        <v>100</v>
      </c>
      <c r="H19" s="45">
        <f t="shared" si="4"/>
        <v>100</v>
      </c>
      <c r="I19" s="45">
        <f t="shared" si="7"/>
        <v>22</v>
      </c>
      <c r="J19" s="45">
        <f t="shared" si="5"/>
        <v>0.08458675525206852</v>
      </c>
      <c r="K19" s="14">
        <f t="shared" si="0"/>
        <v>0</v>
      </c>
      <c r="L19" s="14">
        <f t="shared" si="1"/>
        <v>0</v>
      </c>
      <c r="M19" s="49">
        <f t="shared" si="6"/>
        <v>0</v>
      </c>
      <c r="N19" s="49">
        <f t="shared" si="2"/>
        <v>0</v>
      </c>
    </row>
    <row r="20" spans="1:14" ht="12.75" outlineLevel="2">
      <c r="A20" s="26" t="s">
        <v>86</v>
      </c>
      <c r="B20" s="27" t="s">
        <v>87</v>
      </c>
      <c r="C20" s="28">
        <v>0</v>
      </c>
      <c r="D20" s="45">
        <v>20</v>
      </c>
      <c r="E20" s="45">
        <v>10</v>
      </c>
      <c r="F20" s="45">
        <v>2.1</v>
      </c>
      <c r="G20" s="45">
        <f t="shared" si="3"/>
        <v>10.500000000000002</v>
      </c>
      <c r="H20" s="45">
        <f t="shared" si="4"/>
        <v>21.000000000000004</v>
      </c>
      <c r="I20" s="52" t="e">
        <f t="shared" si="7"/>
        <v>#DIV/0!</v>
      </c>
      <c r="J20" s="45">
        <f t="shared" si="5"/>
        <v>0.016148380548122173</v>
      </c>
      <c r="K20" s="14">
        <f t="shared" si="0"/>
        <v>7.9</v>
      </c>
      <c r="L20" s="14">
        <f t="shared" si="1"/>
        <v>0.11445128576602687</v>
      </c>
      <c r="M20" s="49">
        <f t="shared" si="6"/>
        <v>7.9</v>
      </c>
      <c r="N20" s="49">
        <f t="shared" si="2"/>
        <v>0.11445128576602687</v>
      </c>
    </row>
    <row r="21" spans="1:14" ht="25.5" outlineLevel="2">
      <c r="A21" s="26" t="s">
        <v>88</v>
      </c>
      <c r="B21" s="27" t="s">
        <v>89</v>
      </c>
      <c r="C21" s="28">
        <v>0</v>
      </c>
      <c r="D21" s="45">
        <v>2.2</v>
      </c>
      <c r="E21" s="45">
        <v>1.1</v>
      </c>
      <c r="F21" s="45">
        <v>0</v>
      </c>
      <c r="G21" s="45">
        <f t="shared" si="3"/>
        <v>0</v>
      </c>
      <c r="H21" s="45">
        <f t="shared" si="4"/>
        <v>0</v>
      </c>
      <c r="I21" s="52" t="e">
        <f t="shared" si="7"/>
        <v>#DIV/0!</v>
      </c>
      <c r="J21" s="45">
        <f t="shared" si="5"/>
        <v>0</v>
      </c>
      <c r="K21" s="14">
        <f t="shared" si="0"/>
        <v>1.1</v>
      </c>
      <c r="L21" s="14">
        <f t="shared" si="1"/>
        <v>0.01593625498007969</v>
      </c>
      <c r="M21" s="49">
        <f t="shared" si="6"/>
        <v>1.1</v>
      </c>
      <c r="N21" s="49">
        <f t="shared" si="2"/>
        <v>0.01593625498007969</v>
      </c>
    </row>
    <row r="22" spans="1:14" ht="12.75" outlineLevel="1">
      <c r="A22" s="23" t="s">
        <v>24</v>
      </c>
      <c r="B22" s="24" t="s">
        <v>25</v>
      </c>
      <c r="C22" s="25">
        <v>1565.4</v>
      </c>
      <c r="D22" s="44">
        <v>7666.1</v>
      </c>
      <c r="E22" s="44">
        <v>3167.7</v>
      </c>
      <c r="F22" s="44">
        <v>1195.3</v>
      </c>
      <c r="G22" s="44">
        <f t="shared" si="3"/>
        <v>15.592022019018795</v>
      </c>
      <c r="H22" s="44">
        <f t="shared" si="4"/>
        <v>37.734002588628975</v>
      </c>
      <c r="I22" s="44">
        <f t="shared" si="7"/>
        <v>76.35748051616198</v>
      </c>
      <c r="J22" s="44">
        <f t="shared" si="5"/>
        <v>9.191504413890682</v>
      </c>
      <c r="K22" s="13">
        <f t="shared" si="0"/>
        <v>1972.3999999999999</v>
      </c>
      <c r="L22" s="13">
        <f aca="true" t="shared" si="8" ref="L22:L30">K22/$K$39*100</f>
        <v>28.575153929735613</v>
      </c>
      <c r="M22" s="48">
        <f t="shared" si="6"/>
        <v>1972.3999999999999</v>
      </c>
      <c r="N22" s="48">
        <f t="shared" si="2"/>
        <v>28.575153929735613</v>
      </c>
    </row>
    <row r="23" spans="1:14" ht="12.75" outlineLevel="2">
      <c r="A23" s="26" t="s">
        <v>26</v>
      </c>
      <c r="B23" s="27" t="s">
        <v>27</v>
      </c>
      <c r="C23" s="28">
        <v>1268.4</v>
      </c>
      <c r="D23" s="45">
        <v>7506</v>
      </c>
      <c r="E23" s="45">
        <v>3008.5</v>
      </c>
      <c r="F23" s="45">
        <v>1195.3</v>
      </c>
      <c r="G23" s="45">
        <f t="shared" si="3"/>
        <v>15.924593658406607</v>
      </c>
      <c r="H23" s="45">
        <f t="shared" si="4"/>
        <v>39.730762838623896</v>
      </c>
      <c r="I23" s="45">
        <f t="shared" si="7"/>
        <v>94.23683380637023</v>
      </c>
      <c r="J23" s="45">
        <f t="shared" si="5"/>
        <v>9.191504413890682</v>
      </c>
      <c r="K23" s="14">
        <f t="shared" si="0"/>
        <v>1813.2</v>
      </c>
      <c r="L23" s="14">
        <f t="shared" si="8"/>
        <v>26.268743208982265</v>
      </c>
      <c r="M23" s="49">
        <f t="shared" si="6"/>
        <v>1813.2</v>
      </c>
      <c r="N23" s="49">
        <f t="shared" si="2"/>
        <v>26.268743208982265</v>
      </c>
    </row>
    <row r="24" spans="1:14" ht="12.75" outlineLevel="2">
      <c r="A24" s="26" t="s">
        <v>28</v>
      </c>
      <c r="B24" s="27" t="s">
        <v>29</v>
      </c>
      <c r="C24" s="28">
        <v>297</v>
      </c>
      <c r="D24" s="45">
        <v>160.1</v>
      </c>
      <c r="E24" s="45">
        <v>159.2</v>
      </c>
      <c r="F24" s="45">
        <v>0</v>
      </c>
      <c r="G24" s="45">
        <f t="shared" si="3"/>
        <v>0</v>
      </c>
      <c r="H24" s="45">
        <f t="shared" si="4"/>
        <v>0</v>
      </c>
      <c r="I24" s="52">
        <f t="shared" si="7"/>
        <v>0</v>
      </c>
      <c r="J24" s="45">
        <f t="shared" si="5"/>
        <v>0</v>
      </c>
      <c r="K24" s="14">
        <f t="shared" si="0"/>
        <v>159.2</v>
      </c>
      <c r="L24" s="14">
        <f t="shared" si="8"/>
        <v>2.3064107207533513</v>
      </c>
      <c r="M24" s="49">
        <f t="shared" si="6"/>
        <v>159.2</v>
      </c>
      <c r="N24" s="49">
        <f t="shared" si="2"/>
        <v>2.3064107207533513</v>
      </c>
    </row>
    <row r="25" spans="1:14" ht="12.75" outlineLevel="1">
      <c r="A25" s="23" t="s">
        <v>30</v>
      </c>
      <c r="B25" s="24" t="s">
        <v>31</v>
      </c>
      <c r="C25" s="25">
        <v>1823.7</v>
      </c>
      <c r="D25" s="44">
        <v>6620.6</v>
      </c>
      <c r="E25" s="44">
        <v>4296</v>
      </c>
      <c r="F25" s="44">
        <v>1298</v>
      </c>
      <c r="G25" s="44">
        <f t="shared" si="3"/>
        <v>19.6054738241247</v>
      </c>
      <c r="H25" s="44">
        <f t="shared" si="4"/>
        <v>30.21415270018622</v>
      </c>
      <c r="I25" s="44">
        <f t="shared" si="7"/>
        <v>71.17398694960794</v>
      </c>
      <c r="J25" s="44">
        <f t="shared" si="5"/>
        <v>9.981237119744085</v>
      </c>
      <c r="K25" s="13">
        <f t="shared" si="0"/>
        <v>2998</v>
      </c>
      <c r="L25" s="13">
        <f t="shared" si="8"/>
        <v>43.43353857298083</v>
      </c>
      <c r="M25" s="48">
        <f t="shared" si="6"/>
        <v>2998</v>
      </c>
      <c r="N25" s="48">
        <f t="shared" si="2"/>
        <v>43.43353857298083</v>
      </c>
    </row>
    <row r="26" spans="1:14" ht="12.75" outlineLevel="2">
      <c r="A26" s="26" t="s">
        <v>32</v>
      </c>
      <c r="B26" s="27" t="s">
        <v>33</v>
      </c>
      <c r="C26" s="28">
        <v>849.9</v>
      </c>
      <c r="D26" s="45">
        <v>402.6</v>
      </c>
      <c r="E26" s="45">
        <v>217.1</v>
      </c>
      <c r="F26" s="45">
        <v>211.3</v>
      </c>
      <c r="G26" s="45">
        <f t="shared" si="3"/>
        <v>52.48385494287133</v>
      </c>
      <c r="H26" s="45">
        <f t="shared" si="4"/>
        <v>97.32842008291111</v>
      </c>
      <c r="I26" s="45">
        <f t="shared" si="7"/>
        <v>24.861748440993058</v>
      </c>
      <c r="J26" s="45">
        <f t="shared" si="5"/>
        <v>1.6248346713420074</v>
      </c>
      <c r="K26" s="14">
        <f t="shared" si="0"/>
        <v>5.799999999999983</v>
      </c>
      <c r="L26" s="14">
        <f t="shared" si="8"/>
        <v>0.08402752625860176</v>
      </c>
      <c r="M26" s="49">
        <f t="shared" si="6"/>
        <v>5.799999999999983</v>
      </c>
      <c r="N26" s="49">
        <f t="shared" si="2"/>
        <v>0.08402752625860176</v>
      </c>
    </row>
    <row r="27" spans="1:14" ht="12.75" outlineLevel="2">
      <c r="A27" s="26" t="s">
        <v>34</v>
      </c>
      <c r="B27" s="27" t="s">
        <v>35</v>
      </c>
      <c r="C27" s="28">
        <v>68</v>
      </c>
      <c r="D27" s="45">
        <v>66.6</v>
      </c>
      <c r="E27" s="45">
        <v>63.3</v>
      </c>
      <c r="F27" s="45">
        <v>24.5</v>
      </c>
      <c r="G27" s="45">
        <f t="shared" si="3"/>
        <v>36.78678678678679</v>
      </c>
      <c r="H27" s="45">
        <f t="shared" si="4"/>
        <v>38.70458135860979</v>
      </c>
      <c r="I27" s="52">
        <f t="shared" si="7"/>
        <v>36.029411764705884</v>
      </c>
      <c r="J27" s="45">
        <f t="shared" si="5"/>
        <v>0.18839777306142533</v>
      </c>
      <c r="K27" s="14">
        <f t="shared" si="0"/>
        <v>38.8</v>
      </c>
      <c r="L27" s="14">
        <f t="shared" si="8"/>
        <v>0.5621151756609927</v>
      </c>
      <c r="M27" s="49">
        <f t="shared" si="6"/>
        <v>38.8</v>
      </c>
      <c r="N27" s="49">
        <f t="shared" si="2"/>
        <v>0.5621151756609927</v>
      </c>
    </row>
    <row r="28" spans="1:14" ht="12.75" outlineLevel="2">
      <c r="A28" s="26" t="s">
        <v>36</v>
      </c>
      <c r="B28" s="27" t="s">
        <v>37</v>
      </c>
      <c r="C28" s="28">
        <v>905.8</v>
      </c>
      <c r="D28" s="45">
        <v>6151.4</v>
      </c>
      <c r="E28" s="45">
        <v>4015.6</v>
      </c>
      <c r="F28" s="45">
        <v>1062.2</v>
      </c>
      <c r="G28" s="45">
        <f t="shared" si="3"/>
        <v>17.267613876515917</v>
      </c>
      <c r="H28" s="45">
        <f t="shared" si="4"/>
        <v>26.451837832453435</v>
      </c>
      <c r="I28" s="45">
        <f t="shared" si="7"/>
        <v>117.26650474718483</v>
      </c>
      <c r="J28" s="45">
        <f t="shared" si="5"/>
        <v>8.168004675340654</v>
      </c>
      <c r="K28" s="14">
        <f t="shared" si="0"/>
        <v>2953.3999999999996</v>
      </c>
      <c r="L28" s="14">
        <f t="shared" si="8"/>
        <v>42.78739587106123</v>
      </c>
      <c r="M28" s="49">
        <f t="shared" si="6"/>
        <v>2953.3999999999996</v>
      </c>
      <c r="N28" s="49">
        <f t="shared" si="2"/>
        <v>42.78739587106123</v>
      </c>
    </row>
    <row r="29" spans="1:14" ht="12.75" outlineLevel="2">
      <c r="A29" s="23" t="s">
        <v>82</v>
      </c>
      <c r="B29" s="24" t="s">
        <v>83</v>
      </c>
      <c r="C29" s="25">
        <v>19.5</v>
      </c>
      <c r="D29" s="44">
        <v>229.8</v>
      </c>
      <c r="E29" s="44">
        <v>69.4</v>
      </c>
      <c r="F29" s="44">
        <v>0</v>
      </c>
      <c r="G29" s="44">
        <f t="shared" si="3"/>
        <v>0</v>
      </c>
      <c r="H29" s="44">
        <f t="shared" si="4"/>
        <v>0</v>
      </c>
      <c r="I29" s="51">
        <f t="shared" si="7"/>
        <v>0</v>
      </c>
      <c r="J29" s="44">
        <f t="shared" si="5"/>
        <v>0</v>
      </c>
      <c r="K29" s="15">
        <f t="shared" si="0"/>
        <v>69.4</v>
      </c>
      <c r="L29" s="15">
        <f t="shared" si="8"/>
        <v>1.005432814197755</v>
      </c>
      <c r="M29" s="48">
        <f t="shared" si="6"/>
        <v>69.4</v>
      </c>
      <c r="N29" s="48">
        <f t="shared" si="2"/>
        <v>1.005432814197755</v>
      </c>
    </row>
    <row r="30" spans="1:14" ht="12.75" outlineLevel="2">
      <c r="A30" s="26" t="s">
        <v>84</v>
      </c>
      <c r="B30" s="27" t="s">
        <v>85</v>
      </c>
      <c r="C30" s="28">
        <v>19.5</v>
      </c>
      <c r="D30" s="45">
        <v>229.8</v>
      </c>
      <c r="E30" s="45">
        <v>69.4</v>
      </c>
      <c r="F30" s="45">
        <v>0</v>
      </c>
      <c r="G30" s="45">
        <f t="shared" si="3"/>
        <v>0</v>
      </c>
      <c r="H30" s="45">
        <f t="shared" si="4"/>
        <v>0</v>
      </c>
      <c r="I30" s="52">
        <f t="shared" si="7"/>
        <v>0</v>
      </c>
      <c r="J30" s="45">
        <f t="shared" si="5"/>
        <v>0</v>
      </c>
      <c r="K30" s="14">
        <f t="shared" si="0"/>
        <v>69.4</v>
      </c>
      <c r="L30" s="14">
        <f t="shared" si="8"/>
        <v>1.005432814197755</v>
      </c>
      <c r="M30" s="49">
        <f t="shared" si="6"/>
        <v>69.4</v>
      </c>
      <c r="N30" s="49">
        <f t="shared" si="2"/>
        <v>1.005432814197755</v>
      </c>
    </row>
    <row r="31" spans="1:14" ht="12.75" outlineLevel="1">
      <c r="A31" s="23" t="s">
        <v>38</v>
      </c>
      <c r="B31" s="24" t="s">
        <v>39</v>
      </c>
      <c r="C31" s="44">
        <v>6994.3</v>
      </c>
      <c r="D31" s="44">
        <v>12491.3</v>
      </c>
      <c r="E31" s="44">
        <v>7881.7</v>
      </c>
      <c r="F31" s="44">
        <v>6703.6</v>
      </c>
      <c r="G31" s="44">
        <f t="shared" si="3"/>
        <v>53.66615164154251</v>
      </c>
      <c r="H31" s="44">
        <f t="shared" si="4"/>
        <v>85.05271705342756</v>
      </c>
      <c r="I31" s="44">
        <f t="shared" si="7"/>
        <v>95.84375848905538</v>
      </c>
      <c r="J31" s="44">
        <f t="shared" si="5"/>
        <v>51.548706591615144</v>
      </c>
      <c r="K31" s="13">
        <f t="shared" si="0"/>
        <v>1178.0999999999995</v>
      </c>
      <c r="L31" s="13">
        <f aca="true" t="shared" si="9" ref="L31:L39">K31/$K$39*100</f>
        <v>17.06772908366534</v>
      </c>
      <c r="M31" s="48">
        <f t="shared" si="6"/>
        <v>1178.0999999999995</v>
      </c>
      <c r="N31" s="48">
        <f t="shared" si="2"/>
        <v>17.06772908366534</v>
      </c>
    </row>
    <row r="32" spans="1:14" ht="12.75" outlineLevel="2">
      <c r="A32" s="26" t="s">
        <v>40</v>
      </c>
      <c r="B32" s="27" t="s">
        <v>41</v>
      </c>
      <c r="C32" s="45">
        <v>6994.3</v>
      </c>
      <c r="D32" s="45">
        <v>12491.3</v>
      </c>
      <c r="E32" s="45">
        <v>7881.7</v>
      </c>
      <c r="F32" s="45">
        <v>6703.6</v>
      </c>
      <c r="G32" s="45">
        <f t="shared" si="3"/>
        <v>53.66615164154251</v>
      </c>
      <c r="H32" s="45">
        <f t="shared" si="4"/>
        <v>85.05271705342756</v>
      </c>
      <c r="I32" s="45">
        <f t="shared" si="7"/>
        <v>95.84375848905538</v>
      </c>
      <c r="J32" s="45">
        <f t="shared" si="5"/>
        <v>51.548706591615144</v>
      </c>
      <c r="K32" s="14">
        <f t="shared" si="0"/>
        <v>1178.0999999999995</v>
      </c>
      <c r="L32" s="14">
        <f t="shared" si="9"/>
        <v>17.06772908366534</v>
      </c>
      <c r="M32" s="49">
        <f t="shared" si="6"/>
        <v>1178.0999999999995</v>
      </c>
      <c r="N32" s="49">
        <f t="shared" si="2"/>
        <v>17.06772908366534</v>
      </c>
    </row>
    <row r="33" spans="1:14" ht="12.75" outlineLevel="1">
      <c r="A33" s="23" t="s">
        <v>42</v>
      </c>
      <c r="B33" s="24" t="s">
        <v>43</v>
      </c>
      <c r="C33" s="44">
        <v>198.9</v>
      </c>
      <c r="D33" s="44">
        <v>415.2</v>
      </c>
      <c r="E33" s="44">
        <v>207.6</v>
      </c>
      <c r="F33" s="44">
        <v>207.6</v>
      </c>
      <c r="G33" s="44">
        <f t="shared" si="3"/>
        <v>50</v>
      </c>
      <c r="H33" s="44">
        <f t="shared" si="4"/>
        <v>100</v>
      </c>
      <c r="I33" s="44">
        <f t="shared" si="7"/>
        <v>104.37405731523377</v>
      </c>
      <c r="J33" s="44">
        <f t="shared" si="5"/>
        <v>1.5963827627572202</v>
      </c>
      <c r="K33" s="13">
        <f t="shared" si="0"/>
        <v>0</v>
      </c>
      <c r="L33" s="13">
        <f t="shared" si="9"/>
        <v>0</v>
      </c>
      <c r="M33" s="48">
        <f t="shared" si="6"/>
        <v>0</v>
      </c>
      <c r="N33" s="48">
        <f t="shared" si="2"/>
        <v>0</v>
      </c>
    </row>
    <row r="34" spans="1:14" ht="12.75" outlineLevel="2">
      <c r="A34" s="26" t="s">
        <v>48</v>
      </c>
      <c r="B34" s="27" t="s">
        <v>49</v>
      </c>
      <c r="C34" s="45">
        <v>198.9</v>
      </c>
      <c r="D34" s="45">
        <v>415.2</v>
      </c>
      <c r="E34" s="45">
        <v>207.6</v>
      </c>
      <c r="F34" s="45">
        <v>207.6</v>
      </c>
      <c r="G34" s="45">
        <f t="shared" si="3"/>
        <v>50</v>
      </c>
      <c r="H34" s="45">
        <f t="shared" si="4"/>
        <v>100</v>
      </c>
      <c r="I34" s="45">
        <f t="shared" si="7"/>
        <v>104.37405731523377</v>
      </c>
      <c r="J34" s="45">
        <f t="shared" si="5"/>
        <v>1.5963827627572202</v>
      </c>
      <c r="K34" s="14">
        <f t="shared" si="0"/>
        <v>0</v>
      </c>
      <c r="L34" s="14">
        <f t="shared" si="9"/>
        <v>0</v>
      </c>
      <c r="M34" s="49">
        <f t="shared" si="6"/>
        <v>0</v>
      </c>
      <c r="N34" s="49">
        <f t="shared" si="2"/>
        <v>0</v>
      </c>
    </row>
    <row r="35" spans="1:14" ht="12.75" outlineLevel="2">
      <c r="A35" s="31" t="s">
        <v>92</v>
      </c>
      <c r="B35" s="32" t="s">
        <v>93</v>
      </c>
      <c r="C35" s="44">
        <v>121.8</v>
      </c>
      <c r="D35" s="44">
        <v>43.9</v>
      </c>
      <c r="E35" s="44">
        <v>43.9</v>
      </c>
      <c r="F35" s="44">
        <v>43.9</v>
      </c>
      <c r="G35" s="44">
        <f t="shared" si="3"/>
        <v>100</v>
      </c>
      <c r="H35" s="44">
        <f t="shared" si="4"/>
        <v>100</v>
      </c>
      <c r="I35" s="44">
        <f t="shared" si="7"/>
        <v>36.04269293924467</v>
      </c>
      <c r="J35" s="44">
        <f t="shared" si="5"/>
        <v>0.3375780505059825</v>
      </c>
      <c r="K35" s="36">
        <f>E35-F35</f>
        <v>0</v>
      </c>
      <c r="L35" s="36">
        <f t="shared" si="9"/>
        <v>0</v>
      </c>
      <c r="M35" s="48">
        <f t="shared" si="6"/>
        <v>0</v>
      </c>
      <c r="N35" s="48">
        <f t="shared" si="2"/>
        <v>0</v>
      </c>
    </row>
    <row r="36" spans="1:14" ht="12.75" outlineLevel="2">
      <c r="A36" s="33" t="s">
        <v>94</v>
      </c>
      <c r="B36" s="34" t="s">
        <v>95</v>
      </c>
      <c r="C36" s="45">
        <v>121.8</v>
      </c>
      <c r="D36" s="45">
        <v>43.9</v>
      </c>
      <c r="E36" s="45">
        <v>43.9</v>
      </c>
      <c r="F36" s="45">
        <v>43.9</v>
      </c>
      <c r="G36" s="45">
        <f t="shared" si="3"/>
        <v>100</v>
      </c>
      <c r="H36" s="45">
        <f t="shared" si="4"/>
        <v>100</v>
      </c>
      <c r="I36" s="45">
        <f t="shared" si="7"/>
        <v>36.04269293924467</v>
      </c>
      <c r="J36" s="45">
        <f t="shared" si="5"/>
        <v>0.3375780505059825</v>
      </c>
      <c r="K36" s="14">
        <f>E36-F36</f>
        <v>0</v>
      </c>
      <c r="L36" s="14">
        <f t="shared" si="9"/>
        <v>0</v>
      </c>
      <c r="M36" s="49">
        <f t="shared" si="6"/>
        <v>0</v>
      </c>
      <c r="N36" s="49">
        <f t="shared" si="2"/>
        <v>0</v>
      </c>
    </row>
    <row r="37" spans="1:14" ht="12.75" outlineLevel="1">
      <c r="A37" s="23" t="s">
        <v>44</v>
      </c>
      <c r="B37" s="24" t="s">
        <v>45</v>
      </c>
      <c r="C37" s="44">
        <v>0</v>
      </c>
      <c r="D37" s="44">
        <v>1</v>
      </c>
      <c r="E37" s="44">
        <v>0.5</v>
      </c>
      <c r="F37" s="44">
        <v>0</v>
      </c>
      <c r="G37" s="44">
        <f t="shared" si="3"/>
        <v>0</v>
      </c>
      <c r="H37" s="44">
        <f t="shared" si="4"/>
        <v>0</v>
      </c>
      <c r="I37" s="51" t="e">
        <f t="shared" si="7"/>
        <v>#DIV/0!</v>
      </c>
      <c r="J37" s="44">
        <f t="shared" si="5"/>
        <v>0</v>
      </c>
      <c r="K37" s="13">
        <f t="shared" si="0"/>
        <v>0.5</v>
      </c>
      <c r="L37" s="13">
        <f t="shared" si="9"/>
        <v>0.007243752263672586</v>
      </c>
      <c r="M37" s="48">
        <f t="shared" si="6"/>
        <v>0.5</v>
      </c>
      <c r="N37" s="48">
        <f t="shared" si="2"/>
        <v>0.007243752263672586</v>
      </c>
    </row>
    <row r="38" spans="1:14" ht="12.75" outlineLevel="2">
      <c r="A38" s="26" t="s">
        <v>46</v>
      </c>
      <c r="B38" s="27" t="s">
        <v>47</v>
      </c>
      <c r="C38" s="45">
        <v>0</v>
      </c>
      <c r="D38" s="45">
        <v>1</v>
      </c>
      <c r="E38" s="45">
        <v>0.5</v>
      </c>
      <c r="F38" s="45">
        <v>0</v>
      </c>
      <c r="G38" s="45">
        <f t="shared" si="3"/>
        <v>0</v>
      </c>
      <c r="H38" s="45">
        <f t="shared" si="4"/>
        <v>0</v>
      </c>
      <c r="I38" s="52" t="e">
        <f t="shared" si="7"/>
        <v>#DIV/0!</v>
      </c>
      <c r="J38" s="45">
        <f t="shared" si="5"/>
        <v>0</v>
      </c>
      <c r="K38" s="14">
        <f t="shared" si="0"/>
        <v>0.5</v>
      </c>
      <c r="L38" s="14">
        <f t="shared" si="9"/>
        <v>0.007243752263672586</v>
      </c>
      <c r="M38" s="49">
        <f t="shared" si="6"/>
        <v>0.5</v>
      </c>
      <c r="N38" s="49">
        <f t="shared" si="2"/>
        <v>0.007243752263672586</v>
      </c>
    </row>
    <row r="39" spans="1:14" ht="12.75">
      <c r="A39" s="23" t="s">
        <v>115</v>
      </c>
      <c r="B39" s="24" t="s">
        <v>0</v>
      </c>
      <c r="C39" s="46">
        <f>C9+C16+C18+C22+C25+C29+C31+C33+C35+C37</f>
        <v>14747.199999999999</v>
      </c>
      <c r="D39" s="46">
        <f>D9+D16+D18+D22+D25+D29+D31+D33+D35+D37</f>
        <v>35775.4</v>
      </c>
      <c r="E39" s="46">
        <f>E9+E16+E18+E22+E25+E29+E31+E33+E35+E37</f>
        <v>19906.899999999998</v>
      </c>
      <c r="F39" s="46">
        <f>F9+F16+F18+F22+F25+F29+F31+F33+F35+F37</f>
        <v>13004.400000000001</v>
      </c>
      <c r="G39" s="46">
        <f t="shared" si="3"/>
        <v>36.35011767862834</v>
      </c>
      <c r="H39" s="46">
        <f t="shared" si="4"/>
        <v>65.32609296274158</v>
      </c>
      <c r="I39" s="46">
        <f t="shared" si="7"/>
        <v>88.182163393729</v>
      </c>
      <c r="J39" s="46">
        <f t="shared" si="5"/>
        <v>100</v>
      </c>
      <c r="K39" s="13">
        <f>E39-F39</f>
        <v>6902.499999999996</v>
      </c>
      <c r="L39" s="13">
        <f t="shared" si="9"/>
        <v>100</v>
      </c>
      <c r="M39" s="50">
        <f t="shared" si="6"/>
        <v>6902.499999999996</v>
      </c>
      <c r="N39" s="50">
        <f>M39/M39*100</f>
        <v>100</v>
      </c>
    </row>
  </sheetData>
  <sheetProtection/>
  <mergeCells count="8">
    <mergeCell ref="E7:E8"/>
    <mergeCell ref="F7:F8"/>
    <mergeCell ref="G7:I7"/>
    <mergeCell ref="A1:F1"/>
    <mergeCell ref="C7:C8"/>
    <mergeCell ref="D7:D8"/>
    <mergeCell ref="A4:J4"/>
    <mergeCell ref="A5:J5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B1">
      <selection activeCell="B5" sqref="B5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5" width="11.28125" style="2" customWidth="1"/>
    <col min="6" max="6" width="12.00390625" style="2" customWidth="1"/>
    <col min="7" max="7" width="10.8515625" style="2" customWidth="1"/>
    <col min="8" max="8" width="12.7109375" style="2" customWidth="1"/>
    <col min="9" max="9" width="10.8515625" style="2" customWidth="1"/>
    <col min="10" max="16384" width="9.140625" style="2" customWidth="1"/>
  </cols>
  <sheetData>
    <row r="1" spans="1:9" s="4" customFormat="1" ht="12.75">
      <c r="A1" s="3"/>
      <c r="B1" s="17"/>
      <c r="C1" s="17"/>
      <c r="D1" s="17"/>
      <c r="E1" s="17"/>
      <c r="F1" s="17"/>
      <c r="G1" s="17"/>
      <c r="H1" s="17"/>
      <c r="I1" s="18" t="s">
        <v>55</v>
      </c>
    </row>
    <row r="2" spans="1:9" s="5" customFormat="1" ht="14.25">
      <c r="A2" s="9"/>
      <c r="B2" s="19"/>
      <c r="C2" s="19"/>
      <c r="D2" s="19"/>
      <c r="E2" s="19"/>
      <c r="F2" s="19"/>
      <c r="G2" s="19"/>
      <c r="H2" s="19"/>
      <c r="I2" s="19"/>
    </row>
    <row r="3" spans="1:9" s="5" customFormat="1" ht="12.75">
      <c r="A3" s="10"/>
      <c r="B3" s="66" t="s">
        <v>56</v>
      </c>
      <c r="C3" s="67"/>
      <c r="D3" s="67"/>
      <c r="E3" s="67"/>
      <c r="F3" s="67"/>
      <c r="G3" s="67"/>
      <c r="H3" s="67"/>
      <c r="I3" s="67"/>
    </row>
    <row r="4" spans="1:9" s="11" customFormat="1" ht="15.75">
      <c r="A4" s="10"/>
      <c r="B4" s="68" t="s">
        <v>125</v>
      </c>
      <c r="C4" s="68"/>
      <c r="D4" s="68"/>
      <c r="E4" s="68"/>
      <c r="F4" s="68"/>
      <c r="G4" s="68"/>
      <c r="H4" s="68"/>
      <c r="I4" s="68"/>
    </row>
    <row r="5" spans="1:9" s="4" customFormat="1" ht="26.25" customHeight="1">
      <c r="A5" s="12"/>
      <c r="B5" s="16"/>
      <c r="C5" s="16"/>
      <c r="D5" s="16"/>
      <c r="E5" s="16"/>
      <c r="F5" s="16"/>
      <c r="G5" s="16"/>
      <c r="H5" s="16"/>
      <c r="I5" s="18" t="s">
        <v>52</v>
      </c>
    </row>
    <row r="6" spans="1:9" ht="12.75" customHeight="1">
      <c r="A6" s="69" t="s">
        <v>1</v>
      </c>
      <c r="B6" s="59" t="s">
        <v>57</v>
      </c>
      <c r="C6" s="59" t="s">
        <v>58</v>
      </c>
      <c r="D6" s="59" t="s">
        <v>122</v>
      </c>
      <c r="E6" s="59" t="s">
        <v>118</v>
      </c>
      <c r="F6" s="59" t="s">
        <v>119</v>
      </c>
      <c r="G6" s="61" t="s">
        <v>51</v>
      </c>
      <c r="H6" s="62"/>
      <c r="I6" s="37"/>
    </row>
    <row r="7" spans="1:9" ht="31.5">
      <c r="A7" s="70"/>
      <c r="B7" s="60"/>
      <c r="C7" s="60"/>
      <c r="D7" s="60"/>
      <c r="E7" s="60"/>
      <c r="F7" s="60"/>
      <c r="G7" s="57" t="s">
        <v>109</v>
      </c>
      <c r="H7" s="57" t="s">
        <v>120</v>
      </c>
      <c r="I7" s="38" t="s">
        <v>59</v>
      </c>
    </row>
    <row r="8" spans="1:9" ht="12.75">
      <c r="A8" s="53" t="s">
        <v>50</v>
      </c>
      <c r="B8" s="54" t="s">
        <v>96</v>
      </c>
      <c r="C8" s="34" t="s">
        <v>97</v>
      </c>
      <c r="D8" s="39">
        <v>10</v>
      </c>
      <c r="E8" s="39">
        <v>5</v>
      </c>
      <c r="F8" s="39">
        <v>0</v>
      </c>
      <c r="G8" s="35">
        <f>F8/D8*100</f>
        <v>0</v>
      </c>
      <c r="H8" s="35">
        <f>F8/E8*100</f>
        <v>0</v>
      </c>
      <c r="I8" s="55">
        <f>F8/$F$29*100</f>
        <v>0</v>
      </c>
    </row>
    <row r="9" spans="2:9" ht="12.75" outlineLevel="1">
      <c r="B9" s="54" t="s">
        <v>60</v>
      </c>
      <c r="C9" s="34" t="s">
        <v>61</v>
      </c>
      <c r="D9" s="39">
        <v>8981.451</v>
      </c>
      <c r="E9" s="39">
        <v>4364.418</v>
      </c>
      <c r="F9" s="39">
        <v>3637.419</v>
      </c>
      <c r="G9" s="35">
        <f aca="true" t="shared" si="0" ref="G9:G29">F9/D9*100</f>
        <v>40.49923559122017</v>
      </c>
      <c r="H9" s="35">
        <f aca="true" t="shared" si="1" ref="H9:H29">F9/E9*100</f>
        <v>83.34259000856473</v>
      </c>
      <c r="I9" s="55">
        <f aca="true" t="shared" si="2" ref="I9:I28">F9/$F$29*100</f>
        <v>27.97063613755939</v>
      </c>
    </row>
    <row r="10" spans="1:9" ht="22.5" outlineLevel="1">
      <c r="A10" s="53" t="s">
        <v>50</v>
      </c>
      <c r="B10" s="54" t="s">
        <v>62</v>
      </c>
      <c r="C10" s="34" t="s">
        <v>63</v>
      </c>
      <c r="D10" s="39">
        <v>2802.954</v>
      </c>
      <c r="E10" s="39">
        <v>1420.318</v>
      </c>
      <c r="F10" s="39">
        <v>1055.936</v>
      </c>
      <c r="G10" s="35">
        <f t="shared" si="0"/>
        <v>37.67225577016247</v>
      </c>
      <c r="H10" s="35">
        <f t="shared" si="1"/>
        <v>74.3450410401051</v>
      </c>
      <c r="I10" s="55">
        <f t="shared" si="2"/>
        <v>8.119823875267027</v>
      </c>
    </row>
    <row r="11" spans="1:9" ht="12.75" outlineLevel="1">
      <c r="A11" s="53" t="s">
        <v>50</v>
      </c>
      <c r="B11" s="54" t="s">
        <v>64</v>
      </c>
      <c r="C11" s="34" t="s">
        <v>65</v>
      </c>
      <c r="D11" s="39">
        <v>106</v>
      </c>
      <c r="E11" s="39">
        <v>82.5</v>
      </c>
      <c r="F11" s="39">
        <v>63.665</v>
      </c>
      <c r="G11" s="35">
        <f t="shared" si="0"/>
        <v>60.06132075471699</v>
      </c>
      <c r="H11" s="35">
        <f t="shared" si="1"/>
        <v>77.16969696969697</v>
      </c>
      <c r="I11" s="55">
        <f t="shared" si="2"/>
        <v>0.489564317362866</v>
      </c>
    </row>
    <row r="12" spans="1:9" ht="12.75" outlineLevel="1">
      <c r="A12" s="53" t="s">
        <v>50</v>
      </c>
      <c r="B12" s="54" t="s">
        <v>66</v>
      </c>
      <c r="C12" s="34" t="s">
        <v>67</v>
      </c>
      <c r="D12" s="39">
        <v>170.463</v>
      </c>
      <c r="E12" s="39">
        <v>90.963</v>
      </c>
      <c r="F12" s="39">
        <v>74.297</v>
      </c>
      <c r="G12" s="35">
        <f t="shared" si="0"/>
        <v>43.585411496923086</v>
      </c>
      <c r="H12" s="35">
        <f t="shared" si="1"/>
        <v>81.67826478898014</v>
      </c>
      <c r="I12" s="55">
        <f t="shared" si="2"/>
        <v>0.5713211354293387</v>
      </c>
    </row>
    <row r="13" spans="1:9" ht="12.75" outlineLevel="1">
      <c r="A13" s="53" t="s">
        <v>50</v>
      </c>
      <c r="B13" s="54" t="s">
        <v>68</v>
      </c>
      <c r="C13" s="34" t="s">
        <v>69</v>
      </c>
      <c r="D13" s="39">
        <v>6682.468</v>
      </c>
      <c r="E13" s="39">
        <v>5123.544</v>
      </c>
      <c r="F13" s="39">
        <v>4438.659</v>
      </c>
      <c r="G13" s="35">
        <f t="shared" si="0"/>
        <v>66.4224505078064</v>
      </c>
      <c r="H13" s="35">
        <f t="shared" si="1"/>
        <v>86.63259259606241</v>
      </c>
      <c r="I13" s="55">
        <f t="shared" si="2"/>
        <v>34.131925914419874</v>
      </c>
    </row>
    <row r="14" spans="1:9" ht="22.5" outlineLevel="1">
      <c r="A14" s="53" t="s">
        <v>50</v>
      </c>
      <c r="B14" s="54" t="s">
        <v>70</v>
      </c>
      <c r="C14" s="34" t="s">
        <v>71</v>
      </c>
      <c r="D14" s="39">
        <v>12798.07</v>
      </c>
      <c r="E14" s="39">
        <v>6394.045999999999</v>
      </c>
      <c r="F14" s="39">
        <v>2046.47</v>
      </c>
      <c r="G14" s="35">
        <f t="shared" si="0"/>
        <v>15.9904579362357</v>
      </c>
      <c r="H14" s="35">
        <f t="shared" si="1"/>
        <v>32.00586921019962</v>
      </c>
      <c r="I14" s="55">
        <f t="shared" si="2"/>
        <v>15.736726436088658</v>
      </c>
    </row>
    <row r="15" spans="1:9" ht="12.75" outlineLevel="1">
      <c r="A15" s="53"/>
      <c r="B15" s="54" t="s">
        <v>72</v>
      </c>
      <c r="C15" s="34" t="s">
        <v>73</v>
      </c>
      <c r="D15" s="39">
        <v>1302.454</v>
      </c>
      <c r="E15" s="39">
        <v>979.326</v>
      </c>
      <c r="F15" s="39">
        <v>428.725</v>
      </c>
      <c r="G15" s="35">
        <f t="shared" si="0"/>
        <v>32.91670953446341</v>
      </c>
      <c r="H15" s="35">
        <f t="shared" si="1"/>
        <v>43.777557217923345</v>
      </c>
      <c r="I15" s="55">
        <f t="shared" si="2"/>
        <v>3.296763715721271</v>
      </c>
    </row>
    <row r="16" spans="1:9" ht="12.75" outlineLevel="1">
      <c r="A16" s="53" t="s">
        <v>50</v>
      </c>
      <c r="B16" s="54" t="s">
        <v>100</v>
      </c>
      <c r="C16" s="34" t="s">
        <v>101</v>
      </c>
      <c r="D16" s="39">
        <v>3.5</v>
      </c>
      <c r="E16" s="39">
        <v>3.5</v>
      </c>
      <c r="F16" s="39">
        <v>0</v>
      </c>
      <c r="G16" s="35">
        <f t="shared" si="0"/>
        <v>0</v>
      </c>
      <c r="H16" s="43">
        <f t="shared" si="1"/>
        <v>0</v>
      </c>
      <c r="I16" s="55">
        <f t="shared" si="2"/>
        <v>0</v>
      </c>
    </row>
    <row r="17" spans="1:9" ht="12.75" outlineLevel="1">
      <c r="A17" s="53" t="s">
        <v>50</v>
      </c>
      <c r="B17" s="54" t="s">
        <v>74</v>
      </c>
      <c r="C17" s="34" t="s">
        <v>75</v>
      </c>
      <c r="D17" s="39">
        <v>1</v>
      </c>
      <c r="E17" s="39">
        <v>0.5</v>
      </c>
      <c r="F17" s="39">
        <v>0</v>
      </c>
      <c r="G17" s="35">
        <f t="shared" si="0"/>
        <v>0</v>
      </c>
      <c r="H17" s="35">
        <f t="shared" si="1"/>
        <v>0</v>
      </c>
      <c r="I17" s="55">
        <f t="shared" si="2"/>
        <v>0</v>
      </c>
    </row>
    <row r="18" spans="1:9" ht="33.75" outlineLevel="1">
      <c r="A18" s="53"/>
      <c r="B18" s="54" t="s">
        <v>76</v>
      </c>
      <c r="C18" s="34" t="s">
        <v>77</v>
      </c>
      <c r="D18" s="39">
        <v>1287.8</v>
      </c>
      <c r="E18" s="39">
        <v>660</v>
      </c>
      <c r="F18" s="39">
        <v>659.9</v>
      </c>
      <c r="G18" s="35">
        <f t="shared" si="0"/>
        <v>51.2424289485945</v>
      </c>
      <c r="H18" s="35">
        <f t="shared" si="1"/>
        <v>99.98484848484847</v>
      </c>
      <c r="I18" s="55">
        <f t="shared" si="2"/>
        <v>5.074428540450095</v>
      </c>
    </row>
    <row r="19" spans="1:9" ht="33.75" outlineLevel="1">
      <c r="A19" s="53" t="s">
        <v>50</v>
      </c>
      <c r="B19" s="54" t="s">
        <v>98</v>
      </c>
      <c r="C19" s="34" t="s">
        <v>99</v>
      </c>
      <c r="D19" s="39">
        <v>415.192</v>
      </c>
      <c r="E19" s="39">
        <v>207.596</v>
      </c>
      <c r="F19" s="39">
        <v>207.596</v>
      </c>
      <c r="G19" s="35">
        <f t="shared" si="0"/>
        <v>50</v>
      </c>
      <c r="H19" s="35">
        <f t="shared" si="1"/>
        <v>100</v>
      </c>
      <c r="I19" s="55">
        <f t="shared" si="2"/>
        <v>1.5963495488457005</v>
      </c>
    </row>
    <row r="20" spans="1:9" ht="22.5" outlineLevel="1">
      <c r="A20" s="53" t="s">
        <v>50</v>
      </c>
      <c r="B20" s="54" t="s">
        <v>110</v>
      </c>
      <c r="C20" s="34" t="s">
        <v>111</v>
      </c>
      <c r="D20" s="39">
        <v>12.297</v>
      </c>
      <c r="E20" s="39">
        <v>12.296999999999999</v>
      </c>
      <c r="F20" s="39">
        <v>11.059</v>
      </c>
      <c r="G20" s="35">
        <f t="shared" si="0"/>
        <v>89.93250386273074</v>
      </c>
      <c r="H20" s="35">
        <f t="shared" si="1"/>
        <v>89.93250386273075</v>
      </c>
      <c r="I20" s="55">
        <f t="shared" si="2"/>
        <v>0.0850403170614299</v>
      </c>
    </row>
    <row r="21" spans="1:9" ht="12.75" outlineLevel="1">
      <c r="A21" s="53" t="s">
        <v>50</v>
      </c>
      <c r="B21" s="54" t="s">
        <v>90</v>
      </c>
      <c r="C21" s="34" t="s">
        <v>91</v>
      </c>
      <c r="D21" s="39">
        <v>22</v>
      </c>
      <c r="E21" s="39">
        <v>11</v>
      </c>
      <c r="F21" s="39">
        <v>5.49</v>
      </c>
      <c r="G21" s="35">
        <f t="shared" si="0"/>
        <v>24.954545454545453</v>
      </c>
      <c r="H21" s="35">
        <f t="shared" si="1"/>
        <v>49.90909090909091</v>
      </c>
      <c r="I21" s="55">
        <f t="shared" si="2"/>
        <v>0.04221641564944843</v>
      </c>
    </row>
    <row r="22" spans="1:9" ht="22.5" outlineLevel="1">
      <c r="A22" s="53" t="s">
        <v>50</v>
      </c>
      <c r="B22" s="54" t="s">
        <v>102</v>
      </c>
      <c r="C22" s="34" t="s">
        <v>107</v>
      </c>
      <c r="D22" s="39">
        <v>5.8</v>
      </c>
      <c r="E22" s="39">
        <v>5.8</v>
      </c>
      <c r="F22" s="39">
        <v>5.798</v>
      </c>
      <c r="G22" s="35">
        <f t="shared" si="0"/>
        <v>99.9655172413793</v>
      </c>
      <c r="H22" s="43">
        <f t="shared" si="1"/>
        <v>99.9655172413793</v>
      </c>
      <c r="I22" s="55">
        <f t="shared" si="2"/>
        <v>0.04458484115400765</v>
      </c>
    </row>
    <row r="23" spans="1:9" ht="22.5" outlineLevel="1">
      <c r="A23" s="53"/>
      <c r="B23" s="54" t="s">
        <v>78</v>
      </c>
      <c r="C23" s="34" t="s">
        <v>79</v>
      </c>
      <c r="D23" s="39">
        <v>781.52</v>
      </c>
      <c r="E23" s="39">
        <v>247.42</v>
      </c>
      <c r="F23" s="39">
        <v>242.268</v>
      </c>
      <c r="G23" s="35">
        <f t="shared" si="0"/>
        <v>30.999590541508855</v>
      </c>
      <c r="H23" s="35">
        <f t="shared" si="1"/>
        <v>97.91771077520008</v>
      </c>
      <c r="I23" s="55">
        <f t="shared" si="2"/>
        <v>1.8629665913589384</v>
      </c>
    </row>
    <row r="24" spans="1:9" ht="22.5" outlineLevel="1">
      <c r="A24" s="53"/>
      <c r="B24" s="54" t="s">
        <v>103</v>
      </c>
      <c r="C24" s="34" t="s">
        <v>108</v>
      </c>
      <c r="D24" s="39">
        <v>32.837</v>
      </c>
      <c r="E24" s="39">
        <v>32.837</v>
      </c>
      <c r="F24" s="39">
        <v>22.837</v>
      </c>
      <c r="G24" s="35">
        <f t="shared" si="0"/>
        <v>69.54654810122727</v>
      </c>
      <c r="H24" s="35">
        <f t="shared" si="1"/>
        <v>69.54654810122727</v>
      </c>
      <c r="I24" s="55">
        <f t="shared" si="2"/>
        <v>0.17560952353123022</v>
      </c>
    </row>
    <row r="25" spans="1:9" ht="22.5" outlineLevel="1">
      <c r="A25" s="53"/>
      <c r="B25" s="54" t="s">
        <v>104</v>
      </c>
      <c r="C25" s="34" t="s">
        <v>112</v>
      </c>
      <c r="D25" s="39">
        <v>63.553</v>
      </c>
      <c r="E25" s="39">
        <v>54.653</v>
      </c>
      <c r="F25" s="39">
        <v>10.448</v>
      </c>
      <c r="G25" s="35">
        <f t="shared" si="0"/>
        <v>16.439821880949758</v>
      </c>
      <c r="H25" s="35">
        <f t="shared" si="1"/>
        <v>19.116974365542603</v>
      </c>
      <c r="I25" s="55">
        <f t="shared" si="2"/>
        <v>0.08034191451829457</v>
      </c>
    </row>
    <row r="26" spans="1:9" ht="22.5" outlineLevel="1">
      <c r="A26" s="53"/>
      <c r="B26" s="33" t="s">
        <v>123</v>
      </c>
      <c r="C26" s="34" t="s">
        <v>124</v>
      </c>
      <c r="D26" s="39">
        <v>34.95</v>
      </c>
      <c r="E26" s="39">
        <v>34.95</v>
      </c>
      <c r="F26" s="39">
        <v>0</v>
      </c>
      <c r="G26" s="35">
        <f t="shared" si="0"/>
        <v>0</v>
      </c>
      <c r="H26" s="35">
        <f t="shared" si="1"/>
        <v>0</v>
      </c>
      <c r="I26" s="55">
        <f t="shared" si="2"/>
        <v>0</v>
      </c>
    </row>
    <row r="27" spans="1:9" ht="22.5" outlineLevel="1">
      <c r="A27" s="53"/>
      <c r="B27" s="54" t="s">
        <v>105</v>
      </c>
      <c r="C27" s="34" t="s">
        <v>113</v>
      </c>
      <c r="D27" s="39">
        <v>155.197</v>
      </c>
      <c r="E27" s="39">
        <v>127.577</v>
      </c>
      <c r="F27" s="39">
        <v>47.46</v>
      </c>
      <c r="G27" s="35">
        <f t="shared" si="0"/>
        <v>30.58048802489739</v>
      </c>
      <c r="H27" s="35">
        <f t="shared" si="1"/>
        <v>37.20106288751107</v>
      </c>
      <c r="I27" s="55">
        <f t="shared" si="2"/>
        <v>0.36495283911162524</v>
      </c>
    </row>
    <row r="28" spans="1:9" ht="33.75" outlineLevel="1">
      <c r="A28" s="53"/>
      <c r="B28" s="54" t="s">
        <v>106</v>
      </c>
      <c r="C28" s="34" t="s">
        <v>114</v>
      </c>
      <c r="D28" s="39">
        <v>105.927</v>
      </c>
      <c r="E28" s="39">
        <v>48.607</v>
      </c>
      <c r="F28" s="39">
        <v>46.393</v>
      </c>
      <c r="G28" s="35">
        <f t="shared" si="0"/>
        <v>43.79714331567966</v>
      </c>
      <c r="H28" s="35">
        <f t="shared" si="1"/>
        <v>95.44510049992799</v>
      </c>
      <c r="I28" s="55">
        <f t="shared" si="2"/>
        <v>0.3567479364708308</v>
      </c>
    </row>
    <row r="29" spans="1:9" ht="12.75" outlineLevel="1">
      <c r="A29" s="53"/>
      <c r="B29" s="40" t="s">
        <v>115</v>
      </c>
      <c r="C29" s="41"/>
      <c r="D29" s="42">
        <f>SUM(D8:D28)</f>
        <v>35775.433000000005</v>
      </c>
      <c r="E29" s="42">
        <f>SUM(E8:E28)</f>
        <v>19906.851999999995</v>
      </c>
      <c r="F29" s="42">
        <f>SUM(F8:F28)</f>
        <v>13004.419999999996</v>
      </c>
      <c r="G29" s="42">
        <f t="shared" si="0"/>
        <v>36.3501400528122</v>
      </c>
      <c r="H29" s="42">
        <f t="shared" si="1"/>
        <v>65.32635094690009</v>
      </c>
      <c r="I29" s="56">
        <f>F29/$F$29*100</f>
        <v>100</v>
      </c>
    </row>
    <row r="30" ht="42.75" customHeight="1">
      <c r="A30" s="1"/>
    </row>
    <row r="31" ht="12.75" customHeight="1"/>
    <row r="32" ht="12.75" customHeight="1"/>
    <row r="33" ht="12.75" customHeight="1"/>
  </sheetData>
  <sheetProtection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3937007874015748" bottom="0.7874015748031497" header="0.5118110236220472" footer="0.5118110236220472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2020-08-21T06:46:08Z</cp:lastPrinted>
  <dcterms:created xsi:type="dcterms:W3CDTF">2002-03-11T10:22:12Z</dcterms:created>
  <dcterms:modified xsi:type="dcterms:W3CDTF">2020-08-21T06:46:18Z</dcterms:modified>
  <cp:category/>
  <cp:version/>
  <cp:contentType/>
  <cp:contentStatus/>
</cp:coreProperties>
</file>