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ил 2" sheetId="1" r:id="rId1"/>
    <sheet name="прил.3" sheetId="2" r:id="rId2"/>
  </sheets>
  <definedNames>
    <definedName name="APPT" localSheetId="0">'прил 2'!#REF!</definedName>
    <definedName name="FIO" localSheetId="0">'прил 2'!#REF!</definedName>
    <definedName name="SIGN" localSheetId="0">'прил 2'!#REF!</definedName>
    <definedName name="_xlnm.Print_Area" localSheetId="0">'прил 2'!$A$1:$J$38</definedName>
  </definedNames>
  <calcPr fullCalcOnLoad="1"/>
</workbook>
</file>

<file path=xl/sharedStrings.xml><?xml version="1.0" encoding="utf-8"?>
<sst xmlns="http://schemas.openxmlformats.org/spreadsheetml/2006/main" count="146" uniqueCount="130">
  <si>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</si>
  <si>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</si>
  <si>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</si>
  <si>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</si>
  <si>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</si>
  <si>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</si>
  <si>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</si>
  <si>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</si>
  <si>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</si>
  <si>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</si>
  <si>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</si>
  <si>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</si>
  <si>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</si>
  <si>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</si>
  <si>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</si>
  <si>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</si>
  <si>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</si>
  <si>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</si>
  <si>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</si>
  <si>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</si>
  <si>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</si>
  <si>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</si>
  <si>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</si>
  <si>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</si>
  <si>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</si>
  <si>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</si>
  <si>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</si>
  <si>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</si>
  <si>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</si>
  <si>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</si>
  <si>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</si>
  <si>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</si>
  <si>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</si>
  <si>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</si>
  <si>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</si>
  <si>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</si>
  <si>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</si>
  <si>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</si>
  <si>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</si>
  <si>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</si>
  <si>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</si>
  <si>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</si>
  <si>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</si>
  <si>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</si>
  <si>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</si>
  <si>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</si>
  <si>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</si>
  <si>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</si>
  <si>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</si>
  <si>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</si>
  <si>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Бюджет Старопольского поселения 2014</t>
  </si>
  <si>
    <t>% исполнения</t>
  </si>
  <si>
    <t>Структура расходов %</t>
  </si>
  <si>
    <t>К аналогич. периоду прошлого года</t>
  </si>
  <si>
    <t>тыс.руб.</t>
  </si>
  <si>
    <t>Сведения об исполнении расходной части бюджета по отраслям</t>
  </si>
  <si>
    <t>Приложение 2</t>
  </si>
  <si>
    <t>Приложение 3</t>
  </si>
  <si>
    <t>Сведения об исполнении расходной части бюджета по экономической классификации</t>
  </si>
  <si>
    <t>КОСГУ</t>
  </si>
  <si>
    <t>Наименование КОСГУ</t>
  </si>
  <si>
    <t>структура расходов, %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</si>
  <si>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</si>
  <si>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</si>
  <si>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</si>
  <si>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</si>
  <si>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</si>
  <si>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</si>
  <si>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</si>
  <si>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</si>
  <si>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</si>
  <si>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</si>
  <si>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</si>
  <si>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</si>
  <si>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</si>
  <si>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</si>
  <si>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</si>
  <si>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</si>
  <si>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</si>
  <si>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</si>
  <si>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</si>
  <si>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</si>
  <si>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неисп.</t>
  </si>
  <si>
    <t>%</t>
  </si>
  <si>
    <t>0700</t>
  </si>
  <si>
    <t>ОБРАЗОВАНИЕ</t>
  </si>
  <si>
    <t>0707</t>
  </si>
  <si>
    <t>Молодежная политика и оздоровление детей</t>
  </si>
  <si>
    <t>0310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</si>
  <si>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</si>
  <si>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</si>
  <si>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</si>
  <si>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</si>
  <si>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1100</t>
  </si>
  <si>
    <t>ФИЗИЧЕСКАЯ КУЛЬТУРА И СПОРТ</t>
  </si>
  <si>
    <t>1102</t>
  </si>
  <si>
    <t>Массовый спорт</t>
  </si>
  <si>
    <t>200</t>
  </si>
  <si>
    <t>Расходы</t>
  </si>
  <si>
    <t>264</t>
  </si>
  <si>
    <t>Пенсии, пособия, выплачиваемые работодателями, нанимателями бывшим работникам</t>
  </si>
  <si>
    <t>227</t>
  </si>
  <si>
    <t>Страхование</t>
  </si>
  <si>
    <t>297</t>
  </si>
  <si>
    <t>344</t>
  </si>
  <si>
    <t>346</t>
  </si>
  <si>
    <t>349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</si>
  <si>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</si>
  <si>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</si>
  <si>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</si>
  <si>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</si>
  <si>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</si>
  <si>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</si>
  <si>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Итого</t>
  </si>
  <si>
    <t>Исполнение            1 кв. 2020 г.</t>
  </si>
  <si>
    <t>292</t>
  </si>
  <si>
    <t>Штрафы за нарушение законодательства о налогах и сборах, законодательства о страховых взносах</t>
  </si>
  <si>
    <t>345</t>
  </si>
  <si>
    <t>Увеличение стоимости мягкого инвентаря</t>
  </si>
  <si>
    <t>МО Старопольское сельское поселение на 01 апреля 2021 г.</t>
  </si>
  <si>
    <t>План             2021 г.</t>
  </si>
  <si>
    <t>План 1 кв. 2021 г.</t>
  </si>
  <si>
    <t>Исполнение 1 кв. 2021 г.</t>
  </si>
  <si>
    <t>к плану  2021 г.</t>
  </si>
  <si>
    <t>к плану 1кв. 2021 г.</t>
  </si>
  <si>
    <t>Защита населения и территории от чрезвычайных ситуаций природного и техногенного характера, пожарная безопасность</t>
  </si>
  <si>
    <t>План 2021 год</t>
  </si>
  <si>
    <t>Исполнение            1 кв. 2021 г.</t>
  </si>
  <si>
    <t>к плану 2021 г.</t>
  </si>
  <si>
    <t>к плану           1 кв.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</si>
</sst>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yy\ hh:mm"/>
  </numFmts>
  <fonts count="7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.5"/>
      <color indexed="10"/>
      <name val="MS Sans Serif"/>
      <family val="2"/>
    </font>
    <font>
      <sz val="10"/>
      <color indexed="10"/>
      <name val="Arial"/>
      <family val="0"/>
    </font>
    <font>
      <b/>
      <sz val="8.5"/>
      <color indexed="10"/>
      <name val="MS Sans Serif"/>
      <family val="2"/>
    </font>
    <font>
      <sz val="8"/>
      <color indexed="10"/>
      <name val="Arial Narrow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8.5"/>
      <color indexed="8"/>
      <name val="MS Sans Serif"/>
      <family val="2"/>
    </font>
    <font>
      <sz val="8"/>
      <color indexed="9"/>
      <name val="Arial Cyr"/>
      <family val="0"/>
    </font>
    <font>
      <b/>
      <sz val="12"/>
      <color indexed="8"/>
      <name val="Times New Roman"/>
      <family val="1"/>
    </font>
    <font>
      <b/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MS Sans Serif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b/>
      <sz val="8.5"/>
      <color theme="1"/>
      <name val="MS Sans Serif"/>
      <family val="2"/>
    </font>
    <font>
      <sz val="8"/>
      <color theme="0"/>
      <name val="Arial Cyr"/>
      <family val="0"/>
    </font>
    <font>
      <b/>
      <sz val="8"/>
      <color theme="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1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9" fontId="66" fillId="0" borderId="12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left" vertical="center" wrapText="1"/>
    </xf>
    <xf numFmtId="49" fontId="67" fillId="0" borderId="13" xfId="0" applyNumberFormat="1" applyFont="1" applyBorder="1" applyAlignment="1">
      <alignment horizontal="center" vertical="center" wrapText="1"/>
    </xf>
    <xf numFmtId="49" fontId="67" fillId="0" borderId="13" xfId="0" applyNumberFormat="1" applyFont="1" applyBorder="1" applyAlignment="1">
      <alignment horizontal="left" vertical="center" wrapText="1"/>
    </xf>
    <xf numFmtId="49" fontId="67" fillId="0" borderId="14" xfId="0" applyNumberFormat="1" applyFont="1" applyBorder="1" applyAlignment="1">
      <alignment horizontal="center" vertical="center" wrapText="1"/>
    </xf>
    <xf numFmtId="49" fontId="67" fillId="0" borderId="1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left" vertical="center" wrapText="1"/>
      <protection/>
    </xf>
    <xf numFmtId="173" fontId="68" fillId="0" borderId="0" xfId="0" applyNumberFormat="1" applyFont="1" applyAlignment="1">
      <alignment/>
    </xf>
    <xf numFmtId="0" fontId="62" fillId="0" borderId="16" xfId="0" applyFont="1" applyBorder="1" applyAlignment="1">
      <alignment/>
    </xf>
    <xf numFmtId="0" fontId="69" fillId="0" borderId="17" xfId="0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173" fontId="12" fillId="0" borderId="13" xfId="0" applyNumberFormat="1" applyFont="1" applyBorder="1" applyAlignment="1" applyProtection="1">
      <alignment horizontal="right" vertical="center" wrapText="1"/>
      <protection/>
    </xf>
    <xf numFmtId="49" fontId="11" fillId="0" borderId="15" xfId="0" applyNumberFormat="1" applyFont="1" applyBorder="1" applyAlignment="1" applyProtection="1">
      <alignment horizontal="center"/>
      <protection/>
    </xf>
    <xf numFmtId="49" fontId="11" fillId="0" borderId="12" xfId="0" applyNumberFormat="1" applyFont="1" applyBorder="1" applyAlignment="1" applyProtection="1">
      <alignment horizontal="left"/>
      <protection/>
    </xf>
    <xf numFmtId="173" fontId="11" fillId="0" borderId="12" xfId="0" applyNumberFormat="1" applyFont="1" applyBorder="1" applyAlignment="1" applyProtection="1">
      <alignment horizontal="right"/>
      <protection/>
    </xf>
    <xf numFmtId="173" fontId="11" fillId="0" borderId="12" xfId="53" applyNumberFormat="1" applyFont="1" applyBorder="1" applyAlignment="1" applyProtection="1">
      <alignment horizontal="right" vertical="center" wrapText="1"/>
      <protection/>
    </xf>
    <xf numFmtId="173" fontId="12" fillId="0" borderId="13" xfId="53" applyNumberFormat="1" applyFont="1" applyBorder="1" applyAlignment="1" applyProtection="1">
      <alignment horizontal="right" vertical="center" wrapText="1"/>
      <protection/>
    </xf>
    <xf numFmtId="173" fontId="11" fillId="0" borderId="12" xfId="53" applyNumberFormat="1" applyFont="1" applyBorder="1" applyAlignment="1" applyProtection="1">
      <alignment horizontal="right"/>
      <protection/>
    </xf>
    <xf numFmtId="0" fontId="13" fillId="0" borderId="0" xfId="0" applyFont="1" applyAlignment="1">
      <alignment/>
    </xf>
    <xf numFmtId="173" fontId="14" fillId="0" borderId="12" xfId="53" applyNumberFormat="1" applyFont="1" applyBorder="1" applyAlignment="1" applyProtection="1">
      <alignment horizontal="right" vertical="center" wrapText="1"/>
      <protection/>
    </xf>
    <xf numFmtId="173" fontId="15" fillId="0" borderId="13" xfId="53" applyNumberFormat="1" applyFont="1" applyBorder="1" applyAlignment="1" applyProtection="1">
      <alignment horizontal="right" vertical="center" wrapText="1"/>
      <protection/>
    </xf>
    <xf numFmtId="173" fontId="14" fillId="0" borderId="12" xfId="53" applyNumberFormat="1" applyFont="1" applyBorder="1" applyAlignment="1" applyProtection="1">
      <alignment horizontal="right"/>
      <protection/>
    </xf>
    <xf numFmtId="173" fontId="70" fillId="0" borderId="13" xfId="53" applyNumberFormat="1" applyFont="1" applyBorder="1" applyAlignment="1" applyProtection="1">
      <alignment horizontal="right" vertical="center" wrapText="1"/>
      <protection/>
    </xf>
    <xf numFmtId="49" fontId="7" fillId="0" borderId="19" xfId="0" applyNumberFormat="1" applyFont="1" applyBorder="1" applyAlignment="1">
      <alignment horizontal="left" vertical="center" wrapText="1"/>
    </xf>
    <xf numFmtId="173" fontId="70" fillId="0" borderId="13" xfId="0" applyNumberFormat="1" applyFont="1" applyBorder="1" applyAlignment="1" applyProtection="1">
      <alignment horizontal="right" vertical="center" wrapText="1"/>
      <protection/>
    </xf>
    <xf numFmtId="49" fontId="69" fillId="0" borderId="18" xfId="0" applyNumberFormat="1" applyFont="1" applyBorder="1" applyAlignment="1">
      <alignment horizontal="center" vertical="center" wrapText="1"/>
    </xf>
    <xf numFmtId="173" fontId="11" fillId="0" borderId="12" xfId="0" applyNumberFormat="1" applyFont="1" applyBorder="1" applyAlignment="1" applyProtection="1">
      <alignment horizontal="right" vertical="center" wrapText="1"/>
      <protection/>
    </xf>
    <xf numFmtId="173" fontId="71" fillId="0" borderId="12" xfId="0" applyNumberFormat="1" applyFont="1" applyBorder="1" applyAlignment="1" applyProtection="1">
      <alignment horizontal="right" vertical="center" wrapText="1"/>
      <protection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69" fillId="0" borderId="16" xfId="0" applyNumberFormat="1" applyFont="1" applyBorder="1" applyAlignment="1">
      <alignment horizontal="center" vertical="center" wrapText="1"/>
    </xf>
    <xf numFmtId="49" fontId="69" fillId="0" borderId="17" xfId="0" applyNumberFormat="1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2" fillId="0" borderId="0" xfId="0" applyFont="1" applyBorder="1" applyAlignment="1">
      <alignment horizontal="left" wrapText="1"/>
    </xf>
    <xf numFmtId="49" fontId="69" fillId="0" borderId="1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8"/>
  <sheetViews>
    <sheetView showGridLines="0" tabSelected="1" view="pageBreakPreview" zoomScaleSheetLayoutView="100" workbookViewId="0" topLeftCell="A4">
      <selection activeCell="M4" sqref="M1:N16384"/>
    </sheetView>
  </sheetViews>
  <sheetFormatPr defaultColWidth="9.140625" defaultRowHeight="12.75" outlineLevelRow="2"/>
  <cols>
    <col min="1" max="1" width="6.28125" style="2" customWidth="1"/>
    <col min="2" max="2" width="56.28125" style="2" customWidth="1"/>
    <col min="3" max="3" width="12.00390625" style="2" customWidth="1"/>
    <col min="4" max="4" width="10.00390625" style="2" customWidth="1"/>
    <col min="5" max="5" width="10.28125" style="2" customWidth="1"/>
    <col min="6" max="6" width="12.140625" style="2" customWidth="1"/>
    <col min="7" max="7" width="9.28125" style="2" customWidth="1"/>
    <col min="8" max="8" width="9.140625" style="2" customWidth="1"/>
    <col min="9" max="9" width="10.00390625" style="2" customWidth="1"/>
    <col min="10" max="10" width="9.7109375" style="2" customWidth="1"/>
    <col min="11" max="12" width="0" style="2" hidden="1" customWidth="1"/>
    <col min="13" max="13" width="0" style="44" hidden="1" customWidth="1"/>
    <col min="14" max="14" width="7.421875" style="44" hidden="1" customWidth="1"/>
    <col min="15" max="16384" width="9.140625" style="2" customWidth="1"/>
  </cols>
  <sheetData>
    <row r="1" spans="1:14" s="4" customFormat="1" ht="14.25">
      <c r="A1" s="61"/>
      <c r="B1" s="61"/>
      <c r="C1" s="61"/>
      <c r="D1" s="61"/>
      <c r="E1" s="61"/>
      <c r="F1" s="61"/>
      <c r="G1" s="17"/>
      <c r="H1" s="17"/>
      <c r="I1" s="17"/>
      <c r="J1" s="18" t="s">
        <v>56</v>
      </c>
      <c r="M1" s="44"/>
      <c r="N1" s="44"/>
    </row>
    <row r="2" spans="1:14" s="4" customFormat="1" ht="14.25">
      <c r="A2" s="17"/>
      <c r="B2" s="17"/>
      <c r="C2" s="17"/>
      <c r="D2" s="17"/>
      <c r="E2" s="17"/>
      <c r="F2" s="17"/>
      <c r="G2" s="17"/>
      <c r="H2" s="17"/>
      <c r="I2" s="17"/>
      <c r="J2" s="17"/>
      <c r="M2" s="44"/>
      <c r="N2" s="44"/>
    </row>
    <row r="3" spans="1:14" s="5" customFormat="1" ht="14.25">
      <c r="A3" s="19"/>
      <c r="B3" s="19"/>
      <c r="C3" s="19"/>
      <c r="D3" s="19"/>
      <c r="E3" s="19"/>
      <c r="F3" s="19"/>
      <c r="G3" s="19"/>
      <c r="H3" s="19"/>
      <c r="I3" s="19"/>
      <c r="J3" s="19"/>
      <c r="M3" s="44"/>
      <c r="N3" s="44"/>
    </row>
    <row r="4" spans="1:14" s="5" customFormat="1" ht="14.25">
      <c r="A4" s="54" t="s">
        <v>55</v>
      </c>
      <c r="B4" s="55"/>
      <c r="C4" s="55"/>
      <c r="D4" s="55"/>
      <c r="E4" s="55"/>
      <c r="F4" s="55"/>
      <c r="G4" s="55"/>
      <c r="H4" s="55"/>
      <c r="I4" s="55"/>
      <c r="J4" s="55"/>
      <c r="M4" s="44"/>
      <c r="N4" s="44"/>
    </row>
    <row r="5" spans="1:14" s="5" customFormat="1" ht="14.25">
      <c r="A5" s="54" t="s">
        <v>119</v>
      </c>
      <c r="B5" s="55"/>
      <c r="C5" s="55"/>
      <c r="D5" s="55"/>
      <c r="E5" s="55"/>
      <c r="F5" s="55"/>
      <c r="G5" s="55"/>
      <c r="H5" s="55"/>
      <c r="I5" s="55"/>
      <c r="J5" s="55"/>
      <c r="M5" s="44"/>
      <c r="N5" s="44"/>
    </row>
    <row r="6" spans="1:14" s="6" customFormat="1" ht="14.25">
      <c r="A6" s="20"/>
      <c r="B6" s="20"/>
      <c r="C6" s="20"/>
      <c r="D6" s="20"/>
      <c r="E6" s="20"/>
      <c r="F6" s="20"/>
      <c r="G6" s="20"/>
      <c r="H6" s="21"/>
      <c r="I6" s="21"/>
      <c r="J6" s="22" t="s">
        <v>54</v>
      </c>
      <c r="M6" s="44"/>
      <c r="N6" s="44"/>
    </row>
    <row r="7" spans="1:12" ht="14.25" customHeight="1">
      <c r="A7" s="62" t="s">
        <v>2</v>
      </c>
      <c r="B7" s="62" t="s">
        <v>3</v>
      </c>
      <c r="C7" s="56" t="s">
        <v>114</v>
      </c>
      <c r="D7" s="56" t="s">
        <v>126</v>
      </c>
      <c r="E7" s="56" t="s">
        <v>121</v>
      </c>
      <c r="F7" s="56" t="s">
        <v>127</v>
      </c>
      <c r="G7" s="58" t="s">
        <v>51</v>
      </c>
      <c r="H7" s="59"/>
      <c r="I7" s="60"/>
      <c r="J7" s="56" t="s">
        <v>52</v>
      </c>
      <c r="K7" s="7"/>
      <c r="L7" s="7"/>
    </row>
    <row r="8" spans="1:12" ht="52.5">
      <c r="A8" s="63"/>
      <c r="B8" s="63"/>
      <c r="C8" s="57"/>
      <c r="D8" s="57"/>
      <c r="E8" s="57"/>
      <c r="F8" s="57"/>
      <c r="G8" s="51" t="s">
        <v>128</v>
      </c>
      <c r="H8" s="51" t="s">
        <v>129</v>
      </c>
      <c r="I8" s="51" t="s">
        <v>53</v>
      </c>
      <c r="J8" s="57"/>
      <c r="K8" s="8" t="s">
        <v>82</v>
      </c>
      <c r="L8" s="8" t="s">
        <v>83</v>
      </c>
    </row>
    <row r="9" spans="1:14" ht="12.75" outlineLevel="1">
      <c r="A9" s="23" t="s">
        <v>4</v>
      </c>
      <c r="B9" s="24" t="s">
        <v>5</v>
      </c>
      <c r="C9" s="41">
        <v>1449.8</v>
      </c>
      <c r="D9" s="52">
        <v>8070.026</v>
      </c>
      <c r="E9" s="52">
        <v>1738.984</v>
      </c>
      <c r="F9" s="52">
        <v>1221.025</v>
      </c>
      <c r="G9" s="52">
        <f>F9/D9*100</f>
        <v>15.130372566333742</v>
      </c>
      <c r="H9" s="52">
        <f>F9/E9*100</f>
        <v>70.21484959033552</v>
      </c>
      <c r="I9" s="52">
        <f>F9/C9*100</f>
        <v>84.22023727410678</v>
      </c>
      <c r="J9" s="52">
        <f>F9/$F$38*100</f>
        <v>27.495949440915883</v>
      </c>
      <c r="K9" s="13">
        <f aca="true" t="shared" si="0" ref="K9:K37">E9-F9</f>
        <v>517.9589999999998</v>
      </c>
      <c r="L9" s="13">
        <f aca="true" t="shared" si="1" ref="L9:L17">K9/$K$38*100</f>
        <v>15.188433590794723</v>
      </c>
      <c r="M9" s="45">
        <f>E9-F9</f>
        <v>517.9589999999998</v>
      </c>
      <c r="N9" s="45">
        <f aca="true" t="shared" si="2" ref="N9:N37">M9/$M$38*100</f>
        <v>15.188433590794723</v>
      </c>
    </row>
    <row r="10" spans="1:14" ht="25.5" outlineLevel="2">
      <c r="A10" s="25" t="s">
        <v>6</v>
      </c>
      <c r="B10" s="26" t="s">
        <v>7</v>
      </c>
      <c r="C10" s="42">
        <v>34.5</v>
      </c>
      <c r="D10" s="37">
        <v>162.8</v>
      </c>
      <c r="E10" s="37">
        <v>70</v>
      </c>
      <c r="F10" s="37">
        <v>30</v>
      </c>
      <c r="G10" s="37">
        <f aca="true" t="shared" si="3" ref="G10:G38">F10/D10*100</f>
        <v>18.42751842751843</v>
      </c>
      <c r="H10" s="37">
        <f aca="true" t="shared" si="4" ref="H10:H38">F10/E10*100</f>
        <v>42.857142857142854</v>
      </c>
      <c r="I10" s="37">
        <f aca="true" t="shared" si="5" ref="I10:I38">F10/C10*100</f>
        <v>86.95652173913044</v>
      </c>
      <c r="J10" s="37">
        <f aca="true" t="shared" si="6" ref="J10:J38">F10/$F$38*100</f>
        <v>0.6755623211870981</v>
      </c>
      <c r="K10" s="14">
        <f t="shared" si="0"/>
        <v>40</v>
      </c>
      <c r="L10" s="14">
        <f t="shared" si="1"/>
        <v>1.1729448539976892</v>
      </c>
      <c r="M10" s="46">
        <f aca="true" t="shared" si="7" ref="M10:M38">E10-F10</f>
        <v>40</v>
      </c>
      <c r="N10" s="46">
        <f t="shared" si="2"/>
        <v>1.1729448539976892</v>
      </c>
    </row>
    <row r="11" spans="1:14" ht="38.25" outlineLevel="2">
      <c r="A11" s="25" t="s">
        <v>8</v>
      </c>
      <c r="B11" s="26" t="s">
        <v>9</v>
      </c>
      <c r="C11" s="42">
        <v>1268.2</v>
      </c>
      <c r="D11" s="37">
        <v>7295.404</v>
      </c>
      <c r="E11" s="37">
        <v>1495.334</v>
      </c>
      <c r="F11" s="37">
        <v>1050.933</v>
      </c>
      <c r="G11" s="37">
        <f t="shared" si="3"/>
        <v>14.405411955252923</v>
      </c>
      <c r="H11" s="37">
        <f t="shared" si="4"/>
        <v>70.2808202047168</v>
      </c>
      <c r="I11" s="37">
        <f t="shared" si="5"/>
        <v>82.86808074436209</v>
      </c>
      <c r="J11" s="37">
        <f t="shared" si="6"/>
        <v>23.665691229737355</v>
      </c>
      <c r="K11" s="14">
        <f t="shared" si="0"/>
        <v>444.40100000000007</v>
      </c>
      <c r="L11" s="14">
        <f t="shared" si="1"/>
        <v>13.03144665153568</v>
      </c>
      <c r="M11" s="46">
        <f t="shared" si="7"/>
        <v>444.40100000000007</v>
      </c>
      <c r="N11" s="46">
        <f t="shared" si="2"/>
        <v>13.03144665153568</v>
      </c>
    </row>
    <row r="12" spans="1:14" ht="25.5" outlineLevel="2">
      <c r="A12" s="25" t="s">
        <v>10</v>
      </c>
      <c r="B12" s="26" t="s">
        <v>11</v>
      </c>
      <c r="C12" s="42">
        <v>97.1</v>
      </c>
      <c r="D12" s="37">
        <v>392</v>
      </c>
      <c r="E12" s="37">
        <v>102.5</v>
      </c>
      <c r="F12" s="37">
        <v>102.5</v>
      </c>
      <c r="G12" s="37">
        <f t="shared" si="3"/>
        <v>26.147959183673468</v>
      </c>
      <c r="H12" s="37">
        <f t="shared" si="4"/>
        <v>100</v>
      </c>
      <c r="I12" s="37">
        <f t="shared" si="5"/>
        <v>105.56127703398559</v>
      </c>
      <c r="J12" s="37">
        <f t="shared" si="6"/>
        <v>2.3081712640559187</v>
      </c>
      <c r="K12" s="14">
        <f t="shared" si="0"/>
        <v>0</v>
      </c>
      <c r="L12" s="14">
        <f t="shared" si="1"/>
        <v>0</v>
      </c>
      <c r="M12" s="46">
        <f t="shared" si="7"/>
        <v>0</v>
      </c>
      <c r="N12" s="46">
        <f t="shared" si="2"/>
        <v>0</v>
      </c>
    </row>
    <row r="13" spans="1:14" ht="12.75" outlineLevel="2">
      <c r="A13" s="25" t="s">
        <v>12</v>
      </c>
      <c r="B13" s="26" t="s">
        <v>13</v>
      </c>
      <c r="C13" s="42">
        <v>0</v>
      </c>
      <c r="D13" s="37">
        <v>10.101</v>
      </c>
      <c r="E13" s="37">
        <v>2.5</v>
      </c>
      <c r="F13" s="37">
        <v>0</v>
      </c>
      <c r="G13" s="37">
        <f t="shared" si="3"/>
        <v>0</v>
      </c>
      <c r="H13" s="37">
        <f t="shared" si="4"/>
        <v>0</v>
      </c>
      <c r="I13" s="50" t="e">
        <f t="shared" si="5"/>
        <v>#DIV/0!</v>
      </c>
      <c r="J13" s="37">
        <f t="shared" si="6"/>
        <v>0</v>
      </c>
      <c r="K13" s="14">
        <f t="shared" si="0"/>
        <v>2.5</v>
      </c>
      <c r="L13" s="14">
        <f t="shared" si="1"/>
        <v>0.07330905337485558</v>
      </c>
      <c r="M13" s="46">
        <f t="shared" si="7"/>
        <v>2.5</v>
      </c>
      <c r="N13" s="46">
        <f t="shared" si="2"/>
        <v>0.07330905337485558</v>
      </c>
    </row>
    <row r="14" spans="1:14" ht="12.75" outlineLevel="2">
      <c r="A14" s="25" t="s">
        <v>14</v>
      </c>
      <c r="B14" s="26" t="s">
        <v>15</v>
      </c>
      <c r="C14" s="42">
        <v>50</v>
      </c>
      <c r="D14" s="37">
        <v>209.72</v>
      </c>
      <c r="E14" s="37">
        <v>68.65</v>
      </c>
      <c r="F14" s="37">
        <v>37.593</v>
      </c>
      <c r="G14" s="37">
        <f t="shared" si="3"/>
        <v>17.92532901010872</v>
      </c>
      <c r="H14" s="37">
        <f t="shared" si="4"/>
        <v>54.76037873270211</v>
      </c>
      <c r="I14" s="37">
        <f t="shared" si="5"/>
        <v>75.186</v>
      </c>
      <c r="J14" s="37">
        <f t="shared" si="6"/>
        <v>0.8465471446795528</v>
      </c>
      <c r="K14" s="14">
        <f t="shared" si="0"/>
        <v>31.057000000000002</v>
      </c>
      <c r="L14" s="14">
        <f t="shared" si="1"/>
        <v>0.9107037082651559</v>
      </c>
      <c r="M14" s="46">
        <f t="shared" si="7"/>
        <v>31.057000000000002</v>
      </c>
      <c r="N14" s="46">
        <f t="shared" si="2"/>
        <v>0.9107037082651559</v>
      </c>
    </row>
    <row r="15" spans="1:14" ht="12.75" outlineLevel="1">
      <c r="A15" s="23" t="s">
        <v>16</v>
      </c>
      <c r="B15" s="24" t="s">
        <v>17</v>
      </c>
      <c r="C15" s="41">
        <v>43.5</v>
      </c>
      <c r="D15" s="52">
        <v>153</v>
      </c>
      <c r="E15" s="52">
        <v>41.3</v>
      </c>
      <c r="F15" s="52">
        <v>25.658</v>
      </c>
      <c r="G15" s="52">
        <f t="shared" si="3"/>
        <v>16.769934640522877</v>
      </c>
      <c r="H15" s="52">
        <f t="shared" si="4"/>
        <v>62.12590799031478</v>
      </c>
      <c r="I15" s="52">
        <f t="shared" si="5"/>
        <v>58.98390804597702</v>
      </c>
      <c r="J15" s="52">
        <f t="shared" si="6"/>
        <v>0.5777859345672854</v>
      </c>
      <c r="K15" s="13">
        <f t="shared" si="0"/>
        <v>15.641999999999996</v>
      </c>
      <c r="L15" s="13">
        <f t="shared" si="1"/>
        <v>0.4586800851557962</v>
      </c>
      <c r="M15" s="45">
        <f t="shared" si="7"/>
        <v>15.641999999999996</v>
      </c>
      <c r="N15" s="45">
        <f t="shared" si="2"/>
        <v>0.4586800851557962</v>
      </c>
    </row>
    <row r="16" spans="1:14" ht="12.75" outlineLevel="2">
      <c r="A16" s="25" t="s">
        <v>18</v>
      </c>
      <c r="B16" s="26" t="s">
        <v>19</v>
      </c>
      <c r="C16" s="42">
        <v>43.5</v>
      </c>
      <c r="D16" s="37">
        <v>153</v>
      </c>
      <c r="E16" s="37">
        <v>41.3</v>
      </c>
      <c r="F16" s="37">
        <v>25.658</v>
      </c>
      <c r="G16" s="37">
        <f t="shared" si="3"/>
        <v>16.769934640522877</v>
      </c>
      <c r="H16" s="37">
        <f t="shared" si="4"/>
        <v>62.12590799031478</v>
      </c>
      <c r="I16" s="37">
        <f t="shared" si="5"/>
        <v>58.98390804597702</v>
      </c>
      <c r="J16" s="37">
        <f t="shared" si="6"/>
        <v>0.5777859345672854</v>
      </c>
      <c r="K16" s="14">
        <f t="shared" si="0"/>
        <v>15.641999999999996</v>
      </c>
      <c r="L16" s="14">
        <f t="shared" si="1"/>
        <v>0.4586800851557962</v>
      </c>
      <c r="M16" s="46">
        <f t="shared" si="7"/>
        <v>15.641999999999996</v>
      </c>
      <c r="N16" s="46">
        <f t="shared" si="2"/>
        <v>0.4586800851557962</v>
      </c>
    </row>
    <row r="17" spans="1:14" ht="12.75" outlineLevel="1" collapsed="1">
      <c r="A17" s="23" t="s">
        <v>20</v>
      </c>
      <c r="B17" s="24" t="s">
        <v>21</v>
      </c>
      <c r="C17" s="41">
        <v>0</v>
      </c>
      <c r="D17" s="52">
        <v>33.2</v>
      </c>
      <c r="E17" s="52">
        <v>5</v>
      </c>
      <c r="F17" s="52">
        <v>0</v>
      </c>
      <c r="G17" s="52">
        <f t="shared" si="3"/>
        <v>0</v>
      </c>
      <c r="H17" s="52">
        <f t="shared" si="4"/>
        <v>0</v>
      </c>
      <c r="I17" s="53" t="e">
        <f t="shared" si="5"/>
        <v>#DIV/0!</v>
      </c>
      <c r="J17" s="52">
        <f t="shared" si="6"/>
        <v>0</v>
      </c>
      <c r="K17" s="13">
        <f t="shared" si="0"/>
        <v>5</v>
      </c>
      <c r="L17" s="13">
        <f t="shared" si="1"/>
        <v>0.14661810674971115</v>
      </c>
      <c r="M17" s="45">
        <f t="shared" si="7"/>
        <v>5</v>
      </c>
      <c r="N17" s="45">
        <f t="shared" si="2"/>
        <v>0.14661810674971115</v>
      </c>
    </row>
    <row r="18" spans="1:14" ht="25.5" hidden="1" outlineLevel="2">
      <c r="A18" s="27" t="s">
        <v>22</v>
      </c>
      <c r="B18" s="28" t="s">
        <v>23</v>
      </c>
      <c r="C18" s="42">
        <v>0</v>
      </c>
      <c r="D18" s="42"/>
      <c r="E18" s="42"/>
      <c r="F18" s="42"/>
      <c r="G18" s="42" t="e">
        <f t="shared" si="3"/>
        <v>#DIV/0!</v>
      </c>
      <c r="H18" s="42" t="e">
        <f t="shared" si="4"/>
        <v>#DIV/0!</v>
      </c>
      <c r="I18" s="48" t="e">
        <f t="shared" si="5"/>
        <v>#DIV/0!</v>
      </c>
      <c r="J18" s="42">
        <f t="shared" si="6"/>
        <v>0</v>
      </c>
      <c r="K18" s="14"/>
      <c r="L18" s="14"/>
      <c r="M18" s="46">
        <f t="shared" si="7"/>
        <v>0</v>
      </c>
      <c r="N18" s="46">
        <f t="shared" si="2"/>
        <v>0</v>
      </c>
    </row>
    <row r="19" spans="1:14" ht="25.5" outlineLevel="2">
      <c r="A19" s="25" t="s">
        <v>88</v>
      </c>
      <c r="B19" s="26" t="s">
        <v>125</v>
      </c>
      <c r="C19" s="42">
        <v>0</v>
      </c>
      <c r="D19" s="37">
        <v>31</v>
      </c>
      <c r="E19" s="37">
        <v>5</v>
      </c>
      <c r="F19" s="37">
        <v>0</v>
      </c>
      <c r="G19" s="37">
        <f t="shared" si="3"/>
        <v>0</v>
      </c>
      <c r="H19" s="37">
        <f t="shared" si="4"/>
        <v>0</v>
      </c>
      <c r="I19" s="50" t="e">
        <f t="shared" si="5"/>
        <v>#DIV/0!</v>
      </c>
      <c r="J19" s="37">
        <f t="shared" si="6"/>
        <v>0</v>
      </c>
      <c r="K19" s="14"/>
      <c r="L19" s="14"/>
      <c r="M19" s="46">
        <f t="shared" si="7"/>
        <v>5</v>
      </c>
      <c r="N19" s="46">
        <f t="shared" si="2"/>
        <v>0.14661810674971115</v>
      </c>
    </row>
    <row r="20" spans="1:14" ht="25.5" outlineLevel="2">
      <c r="A20" s="25" t="s">
        <v>89</v>
      </c>
      <c r="B20" s="26" t="s">
        <v>90</v>
      </c>
      <c r="C20" s="42">
        <v>0</v>
      </c>
      <c r="D20" s="37">
        <v>2.2</v>
      </c>
      <c r="E20" s="37">
        <v>0</v>
      </c>
      <c r="F20" s="37">
        <v>0</v>
      </c>
      <c r="G20" s="37">
        <f t="shared" si="3"/>
        <v>0</v>
      </c>
      <c r="H20" s="50" t="e">
        <f t="shared" si="4"/>
        <v>#DIV/0!</v>
      </c>
      <c r="I20" s="50" t="e">
        <f t="shared" si="5"/>
        <v>#DIV/0!</v>
      </c>
      <c r="J20" s="37">
        <f t="shared" si="6"/>
        <v>0</v>
      </c>
      <c r="K20" s="14"/>
      <c r="L20" s="14"/>
      <c r="M20" s="46">
        <f t="shared" si="7"/>
        <v>0</v>
      </c>
      <c r="N20" s="46">
        <f t="shared" si="2"/>
        <v>0</v>
      </c>
    </row>
    <row r="21" spans="1:14" ht="12.75" outlineLevel="1">
      <c r="A21" s="23" t="s">
        <v>24</v>
      </c>
      <c r="B21" s="24" t="s">
        <v>25</v>
      </c>
      <c r="C21" s="41">
        <v>476.6</v>
      </c>
      <c r="D21" s="52">
        <v>7774.217</v>
      </c>
      <c r="E21" s="52">
        <v>1172.487</v>
      </c>
      <c r="F21" s="52">
        <v>526.647</v>
      </c>
      <c r="G21" s="52">
        <f t="shared" si="3"/>
        <v>6.774277075106086</v>
      </c>
      <c r="H21" s="52">
        <f t="shared" si="4"/>
        <v>44.91708650074585</v>
      </c>
      <c r="I21" s="52">
        <f t="shared" si="5"/>
        <v>110.50083927822074</v>
      </c>
      <c r="J21" s="52">
        <f t="shared" si="6"/>
        <v>11.85942899220739</v>
      </c>
      <c r="K21" s="13">
        <f t="shared" si="0"/>
        <v>645.84</v>
      </c>
      <c r="L21" s="13">
        <f aca="true" t="shared" si="8" ref="L21:L27">K21/$K$38*100</f>
        <v>18.938367612646694</v>
      </c>
      <c r="M21" s="45">
        <f t="shared" si="7"/>
        <v>645.84</v>
      </c>
      <c r="N21" s="45">
        <f t="shared" si="2"/>
        <v>18.938367612646694</v>
      </c>
    </row>
    <row r="22" spans="1:14" ht="12.75" outlineLevel="2">
      <c r="A22" s="25" t="s">
        <v>26</v>
      </c>
      <c r="B22" s="26" t="s">
        <v>27</v>
      </c>
      <c r="C22" s="42">
        <v>476.6</v>
      </c>
      <c r="D22" s="37">
        <v>7628.543</v>
      </c>
      <c r="E22" s="37">
        <v>1028.112</v>
      </c>
      <c r="F22" s="37">
        <v>526.647</v>
      </c>
      <c r="G22" s="37">
        <f t="shared" si="3"/>
        <v>6.903638086591372</v>
      </c>
      <c r="H22" s="37">
        <f t="shared" si="4"/>
        <v>51.224672020169</v>
      </c>
      <c r="I22" s="37">
        <f t="shared" si="5"/>
        <v>110.50083927822074</v>
      </c>
      <c r="J22" s="37">
        <f t="shared" si="6"/>
        <v>11.85942899220739</v>
      </c>
      <c r="K22" s="14">
        <f t="shared" si="0"/>
        <v>501.46500000000003</v>
      </c>
      <c r="L22" s="14">
        <f t="shared" si="8"/>
        <v>14.70476978024878</v>
      </c>
      <c r="M22" s="46">
        <f t="shared" si="7"/>
        <v>501.46500000000003</v>
      </c>
      <c r="N22" s="46">
        <f t="shared" si="2"/>
        <v>14.70476978024878</v>
      </c>
    </row>
    <row r="23" spans="1:14" ht="12.75" outlineLevel="2">
      <c r="A23" s="25" t="s">
        <v>28</v>
      </c>
      <c r="B23" s="26" t="s">
        <v>29</v>
      </c>
      <c r="C23" s="42">
        <v>0</v>
      </c>
      <c r="D23" s="37">
        <v>145.674</v>
      </c>
      <c r="E23" s="37">
        <v>144.374</v>
      </c>
      <c r="F23" s="37">
        <v>0</v>
      </c>
      <c r="G23" s="37">
        <f t="shared" si="3"/>
        <v>0</v>
      </c>
      <c r="H23" s="37">
        <f t="shared" si="4"/>
        <v>0</v>
      </c>
      <c r="I23" s="50" t="e">
        <f t="shared" si="5"/>
        <v>#DIV/0!</v>
      </c>
      <c r="J23" s="37">
        <f t="shared" si="6"/>
        <v>0</v>
      </c>
      <c r="K23" s="14">
        <f t="shared" si="0"/>
        <v>144.374</v>
      </c>
      <c r="L23" s="14">
        <f t="shared" si="8"/>
        <v>4.2335685087765595</v>
      </c>
      <c r="M23" s="46">
        <f t="shared" si="7"/>
        <v>144.374</v>
      </c>
      <c r="N23" s="46">
        <f t="shared" si="2"/>
        <v>4.2335685087765595</v>
      </c>
    </row>
    <row r="24" spans="1:14" ht="12.75" outlineLevel="1">
      <c r="A24" s="23" t="s">
        <v>30</v>
      </c>
      <c r="B24" s="24" t="s">
        <v>31</v>
      </c>
      <c r="C24" s="41">
        <v>681.7</v>
      </c>
      <c r="D24" s="52">
        <v>10200.576</v>
      </c>
      <c r="E24" s="52">
        <v>978.576</v>
      </c>
      <c r="F24" s="52">
        <v>583.359</v>
      </c>
      <c r="G24" s="52">
        <f t="shared" si="3"/>
        <v>5.718882933669629</v>
      </c>
      <c r="H24" s="52">
        <f t="shared" si="4"/>
        <v>59.6130499828322</v>
      </c>
      <c r="I24" s="52">
        <f t="shared" si="5"/>
        <v>85.57415285316121</v>
      </c>
      <c r="J24" s="52">
        <f t="shared" si="6"/>
        <v>13.13651200417948</v>
      </c>
      <c r="K24" s="13">
        <f t="shared" si="0"/>
        <v>395.217</v>
      </c>
      <c r="L24" s="13">
        <f t="shared" si="8"/>
        <v>11.589193659060118</v>
      </c>
      <c r="M24" s="45">
        <f t="shared" si="7"/>
        <v>395.217</v>
      </c>
      <c r="N24" s="45">
        <f t="shared" si="2"/>
        <v>11.589193659060118</v>
      </c>
    </row>
    <row r="25" spans="1:14" ht="12.75" outlineLevel="2">
      <c r="A25" s="25" t="s">
        <v>32</v>
      </c>
      <c r="B25" s="26" t="s">
        <v>33</v>
      </c>
      <c r="C25" s="42">
        <v>111.7</v>
      </c>
      <c r="D25" s="37">
        <v>411.276</v>
      </c>
      <c r="E25" s="37">
        <v>124.576</v>
      </c>
      <c r="F25" s="37">
        <v>0.489</v>
      </c>
      <c r="G25" s="37">
        <f t="shared" si="3"/>
        <v>0.11889825810404692</v>
      </c>
      <c r="H25" s="37">
        <f t="shared" si="4"/>
        <v>0.39253146673516565</v>
      </c>
      <c r="I25" s="37">
        <f t="shared" si="5"/>
        <v>0.4377797672336615</v>
      </c>
      <c r="J25" s="37">
        <f t="shared" si="6"/>
        <v>0.0110116658353497</v>
      </c>
      <c r="K25" s="14">
        <f t="shared" si="0"/>
        <v>124.08699999999999</v>
      </c>
      <c r="L25" s="14">
        <f t="shared" si="8"/>
        <v>3.6386802024502813</v>
      </c>
      <c r="M25" s="46">
        <f t="shared" si="7"/>
        <v>124.08699999999999</v>
      </c>
      <c r="N25" s="46">
        <f t="shared" si="2"/>
        <v>3.6386802024502813</v>
      </c>
    </row>
    <row r="26" spans="1:14" ht="12.75" outlineLevel="2">
      <c r="A26" s="25" t="s">
        <v>34</v>
      </c>
      <c r="B26" s="26" t="s">
        <v>35</v>
      </c>
      <c r="C26" s="42">
        <v>22.8</v>
      </c>
      <c r="D26" s="37">
        <v>3565.7</v>
      </c>
      <c r="E26" s="37">
        <v>1.425</v>
      </c>
      <c r="F26" s="37"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37">
        <f t="shared" si="6"/>
        <v>0</v>
      </c>
      <c r="K26" s="14">
        <f t="shared" si="0"/>
        <v>1.425</v>
      </c>
      <c r="L26" s="14">
        <f t="shared" si="8"/>
        <v>0.04178616042366768</v>
      </c>
      <c r="M26" s="46">
        <f t="shared" si="7"/>
        <v>1.425</v>
      </c>
      <c r="N26" s="46">
        <f t="shared" si="2"/>
        <v>0.04178616042366768</v>
      </c>
    </row>
    <row r="27" spans="1:14" ht="12.75" outlineLevel="2">
      <c r="A27" s="25" t="s">
        <v>36</v>
      </c>
      <c r="B27" s="26" t="s">
        <v>37</v>
      </c>
      <c r="C27" s="42">
        <v>547.2</v>
      </c>
      <c r="D27" s="37">
        <v>6223.6</v>
      </c>
      <c r="E27" s="37">
        <v>852.575</v>
      </c>
      <c r="F27" s="37">
        <v>582.87</v>
      </c>
      <c r="G27" s="37">
        <f t="shared" si="3"/>
        <v>9.365479786618677</v>
      </c>
      <c r="H27" s="37">
        <f t="shared" si="4"/>
        <v>68.3658329179251</v>
      </c>
      <c r="I27" s="37">
        <f t="shared" si="5"/>
        <v>106.51864035087719</v>
      </c>
      <c r="J27" s="37">
        <f t="shared" si="6"/>
        <v>13.125500338344128</v>
      </c>
      <c r="K27" s="14">
        <f t="shared" si="0"/>
        <v>269.70500000000004</v>
      </c>
      <c r="L27" s="14">
        <f t="shared" si="8"/>
        <v>7.9087272961861705</v>
      </c>
      <c r="M27" s="46">
        <f t="shared" si="7"/>
        <v>269.70500000000004</v>
      </c>
      <c r="N27" s="46">
        <f t="shared" si="2"/>
        <v>7.9087272961861705</v>
      </c>
    </row>
    <row r="28" spans="1:14" ht="12.75" outlineLevel="2">
      <c r="A28" s="23" t="s">
        <v>84</v>
      </c>
      <c r="B28" s="24" t="s">
        <v>85</v>
      </c>
      <c r="C28" s="41">
        <v>0</v>
      </c>
      <c r="D28" s="52">
        <v>344.715</v>
      </c>
      <c r="E28" s="52">
        <v>0</v>
      </c>
      <c r="F28" s="52">
        <v>0</v>
      </c>
      <c r="G28" s="52">
        <f t="shared" si="3"/>
        <v>0</v>
      </c>
      <c r="H28" s="53" t="e">
        <f t="shared" si="4"/>
        <v>#DIV/0!</v>
      </c>
      <c r="I28" s="53" t="e">
        <f t="shared" si="5"/>
        <v>#DIV/0!</v>
      </c>
      <c r="J28" s="52">
        <f t="shared" si="6"/>
        <v>0</v>
      </c>
      <c r="K28" s="15"/>
      <c r="L28" s="15"/>
      <c r="M28" s="45">
        <f t="shared" si="7"/>
        <v>0</v>
      </c>
      <c r="N28" s="45">
        <f t="shared" si="2"/>
        <v>0</v>
      </c>
    </row>
    <row r="29" spans="1:14" ht="12.75" outlineLevel="2">
      <c r="A29" s="25" t="s">
        <v>86</v>
      </c>
      <c r="B29" s="26" t="s">
        <v>87</v>
      </c>
      <c r="C29" s="42">
        <v>0</v>
      </c>
      <c r="D29" s="37">
        <v>344.715</v>
      </c>
      <c r="E29" s="37">
        <v>0</v>
      </c>
      <c r="F29" s="37">
        <v>0</v>
      </c>
      <c r="G29" s="37">
        <f t="shared" si="3"/>
        <v>0</v>
      </c>
      <c r="H29" s="50" t="e">
        <f t="shared" si="4"/>
        <v>#DIV/0!</v>
      </c>
      <c r="I29" s="50" t="e">
        <f t="shared" si="5"/>
        <v>#DIV/0!</v>
      </c>
      <c r="J29" s="37">
        <f t="shared" si="6"/>
        <v>0</v>
      </c>
      <c r="K29" s="14"/>
      <c r="L29" s="14"/>
      <c r="M29" s="46">
        <f t="shared" si="7"/>
        <v>0</v>
      </c>
      <c r="N29" s="46">
        <f t="shared" si="2"/>
        <v>0</v>
      </c>
    </row>
    <row r="30" spans="1:14" ht="12.75" outlineLevel="1">
      <c r="A30" s="23" t="s">
        <v>38</v>
      </c>
      <c r="B30" s="24" t="s">
        <v>39</v>
      </c>
      <c r="C30" s="41">
        <v>3846</v>
      </c>
      <c r="D30" s="52">
        <v>12649.489</v>
      </c>
      <c r="E30" s="52">
        <v>3213.443</v>
      </c>
      <c r="F30" s="52">
        <v>1980.263</v>
      </c>
      <c r="G30" s="52">
        <f t="shared" si="3"/>
        <v>15.654885347542496</v>
      </c>
      <c r="H30" s="52">
        <f t="shared" si="4"/>
        <v>61.62433875441388</v>
      </c>
      <c r="I30" s="52">
        <f t="shared" si="5"/>
        <v>51.488897555902234</v>
      </c>
      <c r="J30" s="52">
        <f t="shared" si="6"/>
        <v>44.59303562803088</v>
      </c>
      <c r="K30" s="13">
        <f t="shared" si="0"/>
        <v>1233.1800000000003</v>
      </c>
      <c r="L30" s="13">
        <f aca="true" t="shared" si="9" ref="L30:L38">K30/$K$38*100</f>
        <v>36.16130337632177</v>
      </c>
      <c r="M30" s="45">
        <f t="shared" si="7"/>
        <v>1233.1800000000003</v>
      </c>
      <c r="N30" s="45">
        <f t="shared" si="2"/>
        <v>36.16130337632177</v>
      </c>
    </row>
    <row r="31" spans="1:14" ht="12.75" outlineLevel="2">
      <c r="A31" s="25" t="s">
        <v>40</v>
      </c>
      <c r="B31" s="26" t="s">
        <v>41</v>
      </c>
      <c r="C31" s="42">
        <v>3846</v>
      </c>
      <c r="D31" s="37">
        <v>12649.489</v>
      </c>
      <c r="E31" s="37">
        <v>3213.443</v>
      </c>
      <c r="F31" s="37">
        <v>1980.263</v>
      </c>
      <c r="G31" s="37">
        <f t="shared" si="3"/>
        <v>15.654885347542496</v>
      </c>
      <c r="H31" s="37">
        <f t="shared" si="4"/>
        <v>61.62433875441388</v>
      </c>
      <c r="I31" s="37">
        <f t="shared" si="5"/>
        <v>51.488897555902234</v>
      </c>
      <c r="J31" s="37">
        <f t="shared" si="6"/>
        <v>44.59303562803088</v>
      </c>
      <c r="K31" s="14">
        <f t="shared" si="0"/>
        <v>1233.1800000000003</v>
      </c>
      <c r="L31" s="14">
        <f t="shared" si="9"/>
        <v>36.16130337632177</v>
      </c>
      <c r="M31" s="46">
        <f t="shared" si="7"/>
        <v>1233.1800000000003</v>
      </c>
      <c r="N31" s="46">
        <f t="shared" si="2"/>
        <v>36.16130337632177</v>
      </c>
    </row>
    <row r="32" spans="1:14" ht="12.75" outlineLevel="1">
      <c r="A32" s="23" t="s">
        <v>42</v>
      </c>
      <c r="B32" s="24" t="s">
        <v>43</v>
      </c>
      <c r="C32" s="41">
        <v>103.8</v>
      </c>
      <c r="D32" s="52">
        <v>420.7</v>
      </c>
      <c r="E32" s="52">
        <v>105.175</v>
      </c>
      <c r="F32" s="52">
        <v>103.798</v>
      </c>
      <c r="G32" s="52">
        <f t="shared" si="3"/>
        <v>24.672688376515335</v>
      </c>
      <c r="H32" s="52">
        <f t="shared" si="4"/>
        <v>98.69075350606134</v>
      </c>
      <c r="I32" s="52">
        <f t="shared" si="5"/>
        <v>99.9980732177264</v>
      </c>
      <c r="J32" s="52">
        <f t="shared" si="6"/>
        <v>2.3374005938192806</v>
      </c>
      <c r="K32" s="13">
        <f t="shared" si="0"/>
        <v>1.3769999999999953</v>
      </c>
      <c r="L32" s="13">
        <f t="shared" si="9"/>
        <v>0.040378626598870315</v>
      </c>
      <c r="M32" s="45">
        <f t="shared" si="7"/>
        <v>1.3769999999999953</v>
      </c>
      <c r="N32" s="45">
        <f t="shared" si="2"/>
        <v>0.040378626598870315</v>
      </c>
    </row>
    <row r="33" spans="1:14" ht="12.75" outlineLevel="2">
      <c r="A33" s="25" t="s">
        <v>48</v>
      </c>
      <c r="B33" s="26" t="s">
        <v>49</v>
      </c>
      <c r="C33" s="42">
        <v>103.8</v>
      </c>
      <c r="D33" s="37">
        <v>420.7</v>
      </c>
      <c r="E33" s="37">
        <v>105.175</v>
      </c>
      <c r="F33" s="37">
        <v>103.798</v>
      </c>
      <c r="G33" s="37">
        <f t="shared" si="3"/>
        <v>24.672688376515335</v>
      </c>
      <c r="H33" s="37">
        <f t="shared" si="4"/>
        <v>98.69075350606134</v>
      </c>
      <c r="I33" s="37">
        <f t="shared" si="5"/>
        <v>99.9980732177264</v>
      </c>
      <c r="J33" s="37">
        <f t="shared" si="6"/>
        <v>2.3374005938192806</v>
      </c>
      <c r="K33" s="14">
        <f t="shared" si="0"/>
        <v>1.3769999999999953</v>
      </c>
      <c r="L33" s="14">
        <f t="shared" si="9"/>
        <v>0.040378626598870315</v>
      </c>
      <c r="M33" s="46">
        <f t="shared" si="7"/>
        <v>1.3769999999999953</v>
      </c>
      <c r="N33" s="46">
        <f t="shared" si="2"/>
        <v>0.040378626598870315</v>
      </c>
    </row>
    <row r="34" spans="1:14" ht="12.75" outlineLevel="2">
      <c r="A34" s="29" t="s">
        <v>93</v>
      </c>
      <c r="B34" s="30" t="s">
        <v>94</v>
      </c>
      <c r="C34" s="41">
        <v>43.8</v>
      </c>
      <c r="D34" s="52">
        <v>595.7</v>
      </c>
      <c r="E34" s="52">
        <v>595.7</v>
      </c>
      <c r="F34" s="52">
        <v>0</v>
      </c>
      <c r="G34" s="52">
        <f t="shared" si="3"/>
        <v>0</v>
      </c>
      <c r="H34" s="52">
        <f t="shared" si="4"/>
        <v>0</v>
      </c>
      <c r="I34" s="52">
        <f t="shared" si="5"/>
        <v>0</v>
      </c>
      <c r="J34" s="52">
        <f t="shared" si="6"/>
        <v>0</v>
      </c>
      <c r="K34" s="33">
        <f>E34-F34</f>
        <v>595.7</v>
      </c>
      <c r="L34" s="33">
        <f t="shared" si="9"/>
        <v>17.468081238160586</v>
      </c>
      <c r="M34" s="45">
        <f t="shared" si="7"/>
        <v>595.7</v>
      </c>
      <c r="N34" s="45">
        <f t="shared" si="2"/>
        <v>17.468081238160586</v>
      </c>
    </row>
    <row r="35" spans="1:14" ht="12.75" outlineLevel="2">
      <c r="A35" s="25" t="s">
        <v>95</v>
      </c>
      <c r="B35" s="26" t="s">
        <v>96</v>
      </c>
      <c r="C35" s="42">
        <v>43.8</v>
      </c>
      <c r="D35" s="37">
        <v>595.7</v>
      </c>
      <c r="E35" s="37">
        <v>595.7</v>
      </c>
      <c r="F35" s="37">
        <v>0</v>
      </c>
      <c r="G35" s="37">
        <f t="shared" si="3"/>
        <v>0</v>
      </c>
      <c r="H35" s="37">
        <f t="shared" si="4"/>
        <v>0</v>
      </c>
      <c r="I35" s="37">
        <f t="shared" si="5"/>
        <v>0</v>
      </c>
      <c r="J35" s="37">
        <f t="shared" si="6"/>
        <v>0</v>
      </c>
      <c r="K35" s="14">
        <f>E35-F35</f>
        <v>595.7</v>
      </c>
      <c r="L35" s="14">
        <f t="shared" si="9"/>
        <v>17.468081238160586</v>
      </c>
      <c r="M35" s="46">
        <f t="shared" si="7"/>
        <v>595.7</v>
      </c>
      <c r="N35" s="46">
        <f t="shared" si="2"/>
        <v>17.468081238160586</v>
      </c>
    </row>
    <row r="36" spans="1:14" ht="12.75" outlineLevel="1">
      <c r="A36" s="23" t="s">
        <v>44</v>
      </c>
      <c r="B36" s="24" t="s">
        <v>45</v>
      </c>
      <c r="C36" s="41">
        <v>0</v>
      </c>
      <c r="D36" s="52">
        <v>1</v>
      </c>
      <c r="E36" s="52">
        <v>0.3</v>
      </c>
      <c r="F36" s="52">
        <v>0</v>
      </c>
      <c r="G36" s="52">
        <f t="shared" si="3"/>
        <v>0</v>
      </c>
      <c r="H36" s="52">
        <f t="shared" si="4"/>
        <v>0</v>
      </c>
      <c r="I36" s="53" t="e">
        <f t="shared" si="5"/>
        <v>#DIV/0!</v>
      </c>
      <c r="J36" s="52">
        <f t="shared" si="6"/>
        <v>0</v>
      </c>
      <c r="K36" s="13">
        <f t="shared" si="0"/>
        <v>0.3</v>
      </c>
      <c r="L36" s="13">
        <f t="shared" si="9"/>
        <v>0.008797086404982668</v>
      </c>
      <c r="M36" s="45">
        <f t="shared" si="7"/>
        <v>0.3</v>
      </c>
      <c r="N36" s="45">
        <f t="shared" si="2"/>
        <v>0.008797086404982668</v>
      </c>
    </row>
    <row r="37" spans="1:14" ht="12.75" outlineLevel="2">
      <c r="A37" s="25" t="s">
        <v>46</v>
      </c>
      <c r="B37" s="26" t="s">
        <v>47</v>
      </c>
      <c r="C37" s="42">
        <v>0</v>
      </c>
      <c r="D37" s="37">
        <v>1</v>
      </c>
      <c r="E37" s="37">
        <v>0.3</v>
      </c>
      <c r="F37" s="37">
        <v>0</v>
      </c>
      <c r="G37" s="37">
        <f t="shared" si="3"/>
        <v>0</v>
      </c>
      <c r="H37" s="37">
        <f t="shared" si="4"/>
        <v>0</v>
      </c>
      <c r="I37" s="50" t="e">
        <f t="shared" si="5"/>
        <v>#DIV/0!</v>
      </c>
      <c r="J37" s="37">
        <f t="shared" si="6"/>
        <v>0</v>
      </c>
      <c r="K37" s="14">
        <f t="shared" si="0"/>
        <v>0.3</v>
      </c>
      <c r="L37" s="14">
        <f t="shared" si="9"/>
        <v>0.008797086404982668</v>
      </c>
      <c r="M37" s="46">
        <f t="shared" si="7"/>
        <v>0.3</v>
      </c>
      <c r="N37" s="46">
        <f t="shared" si="2"/>
        <v>0.008797086404982668</v>
      </c>
    </row>
    <row r="38" spans="1:14" ht="12.75">
      <c r="A38" s="23" t="s">
        <v>113</v>
      </c>
      <c r="B38" s="24" t="s">
        <v>0</v>
      </c>
      <c r="C38" s="43">
        <v>6645.3</v>
      </c>
      <c r="D38" s="40">
        <v>40242.623</v>
      </c>
      <c r="E38" s="40">
        <v>7850.965</v>
      </c>
      <c r="F38" s="40">
        <f>4440.75-0.005</f>
        <v>4440.745</v>
      </c>
      <c r="G38" s="40">
        <f t="shared" si="3"/>
        <v>11.034929308658633</v>
      </c>
      <c r="H38" s="40">
        <f t="shared" si="4"/>
        <v>56.56304670827089</v>
      </c>
      <c r="I38" s="40">
        <f t="shared" si="5"/>
        <v>66.82535024754337</v>
      </c>
      <c r="J38" s="40">
        <f t="shared" si="6"/>
        <v>100</v>
      </c>
      <c r="K38" s="13">
        <f>E38-F38</f>
        <v>3410.2200000000003</v>
      </c>
      <c r="L38" s="13">
        <f t="shared" si="9"/>
        <v>100</v>
      </c>
      <c r="M38" s="47">
        <f t="shared" si="7"/>
        <v>3410.2200000000003</v>
      </c>
      <c r="N38" s="47">
        <f>M38/M38*100</f>
        <v>100</v>
      </c>
    </row>
  </sheetData>
  <sheetProtection/>
  <mergeCells count="11">
    <mergeCell ref="A1:F1"/>
    <mergeCell ref="A7:A8"/>
    <mergeCell ref="B7:B8"/>
    <mergeCell ref="C7:C8"/>
    <mergeCell ref="D7:D8"/>
    <mergeCell ref="A4:J4"/>
    <mergeCell ref="A5:J5"/>
    <mergeCell ref="E7:E8"/>
    <mergeCell ref="F7:F8"/>
    <mergeCell ref="G7:I7"/>
    <mergeCell ref="J7:J8"/>
  </mergeCells>
  <printOptions/>
  <pageMargins left="0.15748031496062992" right="0" top="0.2755905511811024" bottom="0.15748031496062992" header="0.4724409448818898" footer="0.2362204724409449"/>
  <pageSetup firstPageNumber="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B3">
      <selection activeCell="C14" sqref="C14"/>
    </sheetView>
  </sheetViews>
  <sheetFormatPr defaultColWidth="9.140625" defaultRowHeight="12.75" outlineLevelRow="1"/>
  <cols>
    <col min="1" max="1" width="30.7109375" style="2" hidden="1" customWidth="1"/>
    <col min="2" max="2" width="6.7109375" style="2" customWidth="1"/>
    <col min="3" max="3" width="30.7109375" style="2" customWidth="1"/>
    <col min="4" max="5" width="11.28125" style="2" customWidth="1"/>
    <col min="6" max="6" width="12.00390625" style="2" customWidth="1"/>
    <col min="7" max="7" width="10.8515625" style="2" customWidth="1"/>
    <col min="8" max="8" width="12.7109375" style="2" customWidth="1"/>
    <col min="9" max="9" width="10.8515625" style="2" customWidth="1"/>
    <col min="10" max="16384" width="9.140625" style="2" customWidth="1"/>
  </cols>
  <sheetData>
    <row r="1" spans="1:9" s="4" customFormat="1" ht="12.75">
      <c r="A1" s="3"/>
      <c r="B1" s="17"/>
      <c r="C1" s="17"/>
      <c r="D1" s="17"/>
      <c r="E1" s="17"/>
      <c r="F1" s="17"/>
      <c r="G1" s="17"/>
      <c r="H1" s="17"/>
      <c r="I1" s="18" t="s">
        <v>57</v>
      </c>
    </row>
    <row r="2" spans="1:9" s="5" customFormat="1" ht="14.25">
      <c r="A2" s="9"/>
      <c r="B2" s="19"/>
      <c r="C2" s="19"/>
      <c r="D2" s="19"/>
      <c r="E2" s="19"/>
      <c r="F2" s="19"/>
      <c r="G2" s="19"/>
      <c r="H2" s="19"/>
      <c r="I2" s="19"/>
    </row>
    <row r="3" spans="1:9" s="5" customFormat="1" ht="12.75">
      <c r="A3" s="10"/>
      <c r="B3" s="64" t="s">
        <v>58</v>
      </c>
      <c r="C3" s="65"/>
      <c r="D3" s="65"/>
      <c r="E3" s="65"/>
      <c r="F3" s="65"/>
      <c r="G3" s="65"/>
      <c r="H3" s="65"/>
      <c r="I3" s="65"/>
    </row>
    <row r="4" spans="1:9" s="11" customFormat="1" ht="15.75">
      <c r="A4" s="10"/>
      <c r="B4" s="66" t="s">
        <v>119</v>
      </c>
      <c r="C4" s="66"/>
      <c r="D4" s="66"/>
      <c r="E4" s="66"/>
      <c r="F4" s="66"/>
      <c r="G4" s="66"/>
      <c r="H4" s="66"/>
      <c r="I4" s="66"/>
    </row>
    <row r="5" spans="1:9" s="4" customFormat="1" ht="26.25" customHeight="1">
      <c r="A5" s="12"/>
      <c r="B5" s="16"/>
      <c r="C5" s="16"/>
      <c r="D5" s="16"/>
      <c r="E5" s="16"/>
      <c r="F5" s="16"/>
      <c r="G5" s="16"/>
      <c r="H5" s="16"/>
      <c r="I5" s="18" t="s">
        <v>54</v>
      </c>
    </row>
    <row r="6" spans="1:9" ht="12.75" customHeight="1">
      <c r="A6" s="67" t="s">
        <v>1</v>
      </c>
      <c r="B6" s="56" t="s">
        <v>59</v>
      </c>
      <c r="C6" s="56" t="s">
        <v>60</v>
      </c>
      <c r="D6" s="56" t="s">
        <v>120</v>
      </c>
      <c r="E6" s="56" t="s">
        <v>121</v>
      </c>
      <c r="F6" s="56" t="s">
        <v>122</v>
      </c>
      <c r="G6" s="69" t="s">
        <v>51</v>
      </c>
      <c r="H6" s="70"/>
      <c r="I6" s="34"/>
    </row>
    <row r="7" spans="1:9" ht="31.5">
      <c r="A7" s="68"/>
      <c r="B7" s="57"/>
      <c r="C7" s="57"/>
      <c r="D7" s="57"/>
      <c r="E7" s="57"/>
      <c r="F7" s="57"/>
      <c r="G7" s="36" t="s">
        <v>123</v>
      </c>
      <c r="H7" s="36" t="s">
        <v>124</v>
      </c>
      <c r="I7" s="35" t="s">
        <v>61</v>
      </c>
    </row>
    <row r="8" spans="1:9" ht="12.75">
      <c r="A8" s="49" t="s">
        <v>50</v>
      </c>
      <c r="B8" s="31" t="s">
        <v>97</v>
      </c>
      <c r="C8" s="32" t="s">
        <v>98</v>
      </c>
      <c r="D8" s="37">
        <v>10.101</v>
      </c>
      <c r="E8" s="37">
        <v>2.5</v>
      </c>
      <c r="F8" s="37">
        <v>0</v>
      </c>
      <c r="G8" s="37">
        <f>F8/D8*100</f>
        <v>0</v>
      </c>
      <c r="H8" s="37">
        <f>F8/E8*100</f>
        <v>0</v>
      </c>
      <c r="I8" s="37">
        <f>F8/$F$29*100</f>
        <v>0</v>
      </c>
    </row>
    <row r="9" spans="2:9" ht="12.75" outlineLevel="1">
      <c r="B9" s="31" t="s">
        <v>62</v>
      </c>
      <c r="C9" s="32" t="s">
        <v>63</v>
      </c>
      <c r="D9" s="37">
        <v>9279.04</v>
      </c>
      <c r="E9" s="37">
        <v>1665.491</v>
      </c>
      <c r="F9" s="37">
        <v>1507.22</v>
      </c>
      <c r="G9" s="37">
        <f aca="true" t="shared" si="0" ref="G9:G29">F9/D9*100</f>
        <v>16.243275166396522</v>
      </c>
      <c r="H9" s="37">
        <f aca="true" t="shared" si="1" ref="H9:H29">F9/E9*100</f>
        <v>90.49703660962443</v>
      </c>
      <c r="I9" s="37">
        <f aca="true" t="shared" si="2" ref="I9:I29">F9/$F$29*100</f>
        <v>33.9407013913206</v>
      </c>
    </row>
    <row r="10" spans="1:9" ht="22.5" outlineLevel="1">
      <c r="A10" s="49" t="s">
        <v>50</v>
      </c>
      <c r="B10" s="31" t="s">
        <v>64</v>
      </c>
      <c r="C10" s="32" t="s">
        <v>65</v>
      </c>
      <c r="D10" s="37">
        <v>2805.6</v>
      </c>
      <c r="E10" s="37">
        <v>508.862</v>
      </c>
      <c r="F10" s="37">
        <v>373.712</v>
      </c>
      <c r="G10" s="37">
        <f t="shared" si="0"/>
        <v>13.320216709438265</v>
      </c>
      <c r="H10" s="37">
        <f t="shared" si="1"/>
        <v>73.44073638825456</v>
      </c>
      <c r="I10" s="37">
        <f t="shared" si="2"/>
        <v>8.41552487251576</v>
      </c>
    </row>
    <row r="11" spans="1:9" ht="12.75" outlineLevel="1">
      <c r="A11" s="49" t="s">
        <v>50</v>
      </c>
      <c r="B11" s="31" t="s">
        <v>66</v>
      </c>
      <c r="C11" s="32" t="s">
        <v>67</v>
      </c>
      <c r="D11" s="37">
        <v>142.028</v>
      </c>
      <c r="E11" s="37">
        <v>38.4</v>
      </c>
      <c r="F11" s="37">
        <v>11.68</v>
      </c>
      <c r="G11" s="37">
        <f t="shared" si="0"/>
        <v>8.223730532007774</v>
      </c>
      <c r="H11" s="37">
        <f t="shared" si="1"/>
        <v>30.41666666666667</v>
      </c>
      <c r="I11" s="37">
        <f t="shared" si="2"/>
        <v>0.2630189303821769</v>
      </c>
    </row>
    <row r="12" spans="1:9" ht="12.75" outlineLevel="1">
      <c r="A12" s="49" t="s">
        <v>50</v>
      </c>
      <c r="B12" s="31" t="s">
        <v>68</v>
      </c>
      <c r="C12" s="32" t="s">
        <v>69</v>
      </c>
      <c r="D12" s="37">
        <v>155.6</v>
      </c>
      <c r="E12" s="37">
        <v>25</v>
      </c>
      <c r="F12" s="37">
        <v>23.961</v>
      </c>
      <c r="G12" s="37">
        <f t="shared" si="0"/>
        <v>15.39910025706941</v>
      </c>
      <c r="H12" s="37">
        <f t="shared" si="1"/>
        <v>95.844</v>
      </c>
      <c r="I12" s="37">
        <f t="shared" si="2"/>
        <v>0.5395716259321353</v>
      </c>
    </row>
    <row r="13" spans="1:9" ht="12.75" outlineLevel="1">
      <c r="A13" s="49" t="s">
        <v>50</v>
      </c>
      <c r="B13" s="31" t="s">
        <v>70</v>
      </c>
      <c r="C13" s="32" t="s">
        <v>71</v>
      </c>
      <c r="D13" s="37">
        <v>7108.2</v>
      </c>
      <c r="E13" s="37">
        <v>2186.675</v>
      </c>
      <c r="F13" s="37">
        <v>1174.164</v>
      </c>
      <c r="G13" s="37">
        <f t="shared" si="0"/>
        <v>16.51844348780282</v>
      </c>
      <c r="H13" s="37">
        <f t="shared" si="1"/>
        <v>53.69631975487897</v>
      </c>
      <c r="I13" s="37">
        <f t="shared" si="2"/>
        <v>26.440698576477594</v>
      </c>
    </row>
    <row r="14" spans="1:9" ht="22.5" outlineLevel="1">
      <c r="A14" s="49" t="s">
        <v>50</v>
      </c>
      <c r="B14" s="31" t="s">
        <v>72</v>
      </c>
      <c r="C14" s="32" t="s">
        <v>73</v>
      </c>
      <c r="D14" s="37">
        <v>11471.038</v>
      </c>
      <c r="E14" s="37">
        <v>1766.457</v>
      </c>
      <c r="F14" s="37">
        <v>725.671</v>
      </c>
      <c r="G14" s="37">
        <f t="shared" si="0"/>
        <v>6.32611451553033</v>
      </c>
      <c r="H14" s="37">
        <f t="shared" si="1"/>
        <v>41.080592394833275</v>
      </c>
      <c r="I14" s="37">
        <f t="shared" si="2"/>
        <v>16.341199505938757</v>
      </c>
    </row>
    <row r="15" spans="1:9" ht="12.75" outlineLevel="1">
      <c r="A15" s="49"/>
      <c r="B15" s="31" t="s">
        <v>74</v>
      </c>
      <c r="C15" s="32" t="s">
        <v>75</v>
      </c>
      <c r="D15" s="37">
        <v>949.477</v>
      </c>
      <c r="E15" s="37">
        <v>433.786</v>
      </c>
      <c r="F15" s="37">
        <v>77.616</v>
      </c>
      <c r="G15" s="37">
        <f t="shared" si="0"/>
        <v>8.174605598661158</v>
      </c>
      <c r="H15" s="37">
        <f t="shared" si="1"/>
        <v>17.89269363234406</v>
      </c>
      <c r="I15" s="37">
        <f t="shared" si="2"/>
        <v>1.7478148373752604</v>
      </c>
    </row>
    <row r="16" spans="1:9" ht="12.75" outlineLevel="1">
      <c r="A16" s="49" t="s">
        <v>50</v>
      </c>
      <c r="B16" s="31" t="s">
        <v>101</v>
      </c>
      <c r="C16" s="32" t="s">
        <v>102</v>
      </c>
      <c r="D16" s="37">
        <v>5</v>
      </c>
      <c r="E16" s="37">
        <v>0</v>
      </c>
      <c r="F16" s="37">
        <v>0</v>
      </c>
      <c r="G16" s="37">
        <f t="shared" si="0"/>
        <v>0</v>
      </c>
      <c r="H16" s="50" t="e">
        <f t="shared" si="1"/>
        <v>#DIV/0!</v>
      </c>
      <c r="I16" s="37">
        <f t="shared" si="2"/>
        <v>0</v>
      </c>
    </row>
    <row r="17" spans="1:9" ht="12.75" outlineLevel="1">
      <c r="A17" s="49" t="s">
        <v>50</v>
      </c>
      <c r="B17" s="31" t="s">
        <v>76</v>
      </c>
      <c r="C17" s="32" t="s">
        <v>77</v>
      </c>
      <c r="D17" s="37">
        <v>1</v>
      </c>
      <c r="E17" s="37">
        <v>0.3</v>
      </c>
      <c r="F17" s="37">
        <v>0</v>
      </c>
      <c r="G17" s="37">
        <f t="shared" si="0"/>
        <v>0</v>
      </c>
      <c r="H17" s="37">
        <f t="shared" si="1"/>
        <v>0</v>
      </c>
      <c r="I17" s="37">
        <f t="shared" si="2"/>
        <v>0</v>
      </c>
    </row>
    <row r="18" spans="1:9" ht="33.75" outlineLevel="1">
      <c r="A18" s="49"/>
      <c r="B18" s="31" t="s">
        <v>78</v>
      </c>
      <c r="C18" s="32" t="s">
        <v>79</v>
      </c>
      <c r="D18" s="37">
        <v>1447.26</v>
      </c>
      <c r="E18" s="37">
        <v>360.54</v>
      </c>
      <c r="F18" s="37">
        <v>360.54</v>
      </c>
      <c r="G18" s="37">
        <f t="shared" si="0"/>
        <v>24.911902491604828</v>
      </c>
      <c r="H18" s="37">
        <f t="shared" si="1"/>
        <v>100</v>
      </c>
      <c r="I18" s="37">
        <f t="shared" si="2"/>
        <v>8.118907976026545</v>
      </c>
    </row>
    <row r="19" spans="1:9" ht="33.75" outlineLevel="1">
      <c r="A19" s="49" t="s">
        <v>50</v>
      </c>
      <c r="B19" s="31" t="s">
        <v>99</v>
      </c>
      <c r="C19" s="32" t="s">
        <v>100</v>
      </c>
      <c r="D19" s="37">
        <v>491.546</v>
      </c>
      <c r="E19" s="37">
        <v>176.021</v>
      </c>
      <c r="F19" s="37">
        <v>174.644</v>
      </c>
      <c r="G19" s="37">
        <f t="shared" si="0"/>
        <v>35.52953334987976</v>
      </c>
      <c r="H19" s="37">
        <f t="shared" si="1"/>
        <v>99.21770697814466</v>
      </c>
      <c r="I19" s="37">
        <f t="shared" si="2"/>
        <v>3.9327635340466522</v>
      </c>
    </row>
    <row r="20" spans="1:9" ht="22.5" outlineLevel="1">
      <c r="A20" s="49" t="s">
        <v>50</v>
      </c>
      <c r="B20" s="31" t="s">
        <v>108</v>
      </c>
      <c r="C20" s="32" t="s">
        <v>109</v>
      </c>
      <c r="D20" s="37">
        <v>11.06</v>
      </c>
      <c r="E20" s="37">
        <v>11.06</v>
      </c>
      <c r="F20" s="37">
        <v>11.06</v>
      </c>
      <c r="G20" s="37">
        <f t="shared" si="0"/>
        <v>100</v>
      </c>
      <c r="H20" s="37">
        <f t="shared" si="1"/>
        <v>100</v>
      </c>
      <c r="I20" s="37">
        <f t="shared" si="2"/>
        <v>0.24905730907764353</v>
      </c>
    </row>
    <row r="21" spans="1:9" ht="12.75" outlineLevel="1">
      <c r="A21" s="49" t="s">
        <v>50</v>
      </c>
      <c r="B21" s="31" t="s">
        <v>91</v>
      </c>
      <c r="C21" s="32" t="s">
        <v>92</v>
      </c>
      <c r="D21" s="37">
        <v>20.3</v>
      </c>
      <c r="E21" s="37">
        <v>5.075</v>
      </c>
      <c r="F21" s="37">
        <v>0</v>
      </c>
      <c r="G21" s="37">
        <f t="shared" si="0"/>
        <v>0</v>
      </c>
      <c r="H21" s="37">
        <f t="shared" si="1"/>
        <v>0</v>
      </c>
      <c r="I21" s="37">
        <f t="shared" si="2"/>
        <v>0</v>
      </c>
    </row>
    <row r="22" spans="1:9" ht="45" outlineLevel="1">
      <c r="A22" s="49" t="s">
        <v>50</v>
      </c>
      <c r="B22" s="31" t="s">
        <v>115</v>
      </c>
      <c r="C22" s="32" t="s">
        <v>116</v>
      </c>
      <c r="D22" s="37">
        <v>4.199</v>
      </c>
      <c r="E22" s="37">
        <v>4.199</v>
      </c>
      <c r="F22" s="37">
        <v>0</v>
      </c>
      <c r="G22" s="37">
        <f t="shared" si="0"/>
        <v>0</v>
      </c>
      <c r="H22" s="37">
        <f t="shared" si="1"/>
        <v>0</v>
      </c>
      <c r="I22" s="37">
        <f t="shared" si="2"/>
        <v>0</v>
      </c>
    </row>
    <row r="23" spans="1:9" ht="22.5" outlineLevel="1">
      <c r="A23" s="49"/>
      <c r="B23" s="31" t="s">
        <v>103</v>
      </c>
      <c r="C23" s="32" t="s">
        <v>107</v>
      </c>
      <c r="D23" s="37">
        <v>6.1</v>
      </c>
      <c r="E23" s="37">
        <v>0</v>
      </c>
      <c r="F23" s="37">
        <v>0</v>
      </c>
      <c r="G23" s="37">
        <f t="shared" si="0"/>
        <v>0</v>
      </c>
      <c r="H23" s="50" t="e">
        <f t="shared" si="1"/>
        <v>#DIV/0!</v>
      </c>
      <c r="I23" s="37">
        <f t="shared" si="2"/>
        <v>0</v>
      </c>
    </row>
    <row r="24" spans="1:9" ht="22.5" outlineLevel="1">
      <c r="A24" s="49"/>
      <c r="B24" s="31" t="s">
        <v>80</v>
      </c>
      <c r="C24" s="32" t="s">
        <v>81</v>
      </c>
      <c r="D24" s="37">
        <v>6000.766</v>
      </c>
      <c r="E24" s="37">
        <v>595.7</v>
      </c>
      <c r="F24" s="37">
        <v>0</v>
      </c>
      <c r="G24" s="37">
        <f t="shared" si="0"/>
        <v>0</v>
      </c>
      <c r="H24" s="37">
        <f t="shared" si="1"/>
        <v>0</v>
      </c>
      <c r="I24" s="37">
        <f t="shared" si="2"/>
        <v>0</v>
      </c>
    </row>
    <row r="25" spans="1:9" ht="22.5" outlineLevel="1">
      <c r="A25" s="49"/>
      <c r="B25" s="31" t="s">
        <v>104</v>
      </c>
      <c r="C25" s="32" t="s">
        <v>110</v>
      </c>
      <c r="D25" s="37">
        <v>50.325</v>
      </c>
      <c r="E25" s="37">
        <v>20.9</v>
      </c>
      <c r="F25" s="37">
        <v>0</v>
      </c>
      <c r="G25" s="37">
        <f t="shared" si="0"/>
        <v>0</v>
      </c>
      <c r="H25" s="37">
        <f t="shared" si="1"/>
        <v>0</v>
      </c>
      <c r="I25" s="37">
        <f t="shared" si="2"/>
        <v>0</v>
      </c>
    </row>
    <row r="26" spans="1:9" ht="22.5" outlineLevel="1">
      <c r="A26" s="49"/>
      <c r="B26" s="31" t="s">
        <v>117</v>
      </c>
      <c r="C26" s="32" t="s">
        <v>118</v>
      </c>
      <c r="D26" s="37">
        <v>58.384</v>
      </c>
      <c r="E26" s="37">
        <v>0</v>
      </c>
      <c r="F26" s="37">
        <v>0</v>
      </c>
      <c r="G26" s="37">
        <f t="shared" si="0"/>
        <v>0</v>
      </c>
      <c r="H26" s="50" t="e">
        <f t="shared" si="1"/>
        <v>#DIV/0!</v>
      </c>
      <c r="I26" s="37">
        <f t="shared" si="2"/>
        <v>0</v>
      </c>
    </row>
    <row r="27" spans="1:9" ht="22.5" outlineLevel="1">
      <c r="A27" s="49"/>
      <c r="B27" s="31" t="s">
        <v>105</v>
      </c>
      <c r="C27" s="32" t="s">
        <v>111</v>
      </c>
      <c r="D27" s="37">
        <v>152.111</v>
      </c>
      <c r="E27" s="37">
        <v>42</v>
      </c>
      <c r="F27" s="37">
        <v>0</v>
      </c>
      <c r="G27" s="37">
        <f t="shared" si="0"/>
        <v>0</v>
      </c>
      <c r="H27" s="37">
        <f t="shared" si="1"/>
        <v>0</v>
      </c>
      <c r="I27" s="37">
        <f t="shared" si="2"/>
        <v>0</v>
      </c>
    </row>
    <row r="28" spans="1:9" ht="33.75" outlineLevel="1">
      <c r="A28" s="49"/>
      <c r="B28" s="31" t="s">
        <v>106</v>
      </c>
      <c r="C28" s="32" t="s">
        <v>112</v>
      </c>
      <c r="D28" s="37">
        <v>73.488</v>
      </c>
      <c r="E28" s="37">
        <v>8</v>
      </c>
      <c r="F28" s="37">
        <v>0.483</v>
      </c>
      <c r="G28" s="37">
        <f t="shared" si="0"/>
        <v>0.657250163291966</v>
      </c>
      <c r="H28" s="37">
        <f t="shared" si="1"/>
        <v>6.0375</v>
      </c>
      <c r="I28" s="37">
        <f t="shared" si="2"/>
        <v>0.01087655337111228</v>
      </c>
    </row>
    <row r="29" spans="1:9" ht="12.75">
      <c r="A29" s="1"/>
      <c r="B29" s="38" t="s">
        <v>113</v>
      </c>
      <c r="C29" s="39"/>
      <c r="D29" s="40">
        <v>40242.623</v>
      </c>
      <c r="E29" s="40">
        <v>7850.965</v>
      </c>
      <c r="F29" s="40">
        <f>4440.75-0.005</f>
        <v>4440.745</v>
      </c>
      <c r="G29" s="40">
        <f t="shared" si="0"/>
        <v>11.034929308658633</v>
      </c>
      <c r="H29" s="40">
        <f t="shared" si="1"/>
        <v>56.56304670827089</v>
      </c>
      <c r="I29" s="40">
        <f t="shared" si="2"/>
        <v>100</v>
      </c>
    </row>
    <row r="30" ht="12.75" customHeight="1"/>
    <row r="31" ht="12.75" customHeight="1"/>
    <row r="32" ht="12.75" customHeight="1"/>
  </sheetData>
  <sheetProtection/>
  <mergeCells count="9">
    <mergeCell ref="B3:I3"/>
    <mergeCell ref="B4:I4"/>
    <mergeCell ref="A6:A7"/>
    <mergeCell ref="B6:B7"/>
    <mergeCell ref="C6:C7"/>
    <mergeCell ref="D6:D7"/>
    <mergeCell ref="E6:E7"/>
    <mergeCell ref="F6:F7"/>
    <mergeCell ref="G6:H6"/>
  </mergeCells>
  <printOptions/>
  <pageMargins left="0.9448818897637796" right="0.7480314960629921" top="0.3937007874015748" bottom="0.7874015748031497" header="0.5118110236220472" footer="0.5118110236220472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Матюшева Татьяна Г.</cp:lastModifiedBy>
  <cp:lastPrinted>2021-04-19T11:08:04Z</cp:lastPrinted>
  <dcterms:created xsi:type="dcterms:W3CDTF">2002-03-11T10:22:12Z</dcterms:created>
  <dcterms:modified xsi:type="dcterms:W3CDTF">2021-04-19T11:09:42Z</dcterms:modified>
  <cp:category/>
  <cp:version/>
  <cp:contentType/>
  <cp:contentStatus/>
</cp:coreProperties>
</file>