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прил 2" sheetId="1" r:id="rId1"/>
    <sheet name="прил.3" sheetId="2" r:id="rId2"/>
  </sheets>
  <definedNames>
    <definedName name="_xlnm._FilterDatabase" localSheetId="0" hidden="1">'прил 2'!$A$8:$L$36</definedName>
    <definedName name="_xlnm._FilterDatabase" localSheetId="1" hidden="1">'прил.3'!$A$7:$K$26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2'!$A$1:$J$36</definedName>
  </definedNames>
  <calcPr fullCalcOnLoad="1"/>
</workbook>
</file>

<file path=xl/sharedStrings.xml><?xml version="1.0" encoding="utf-8"?>
<sst xmlns="http://schemas.openxmlformats.org/spreadsheetml/2006/main" count="142" uniqueCount="121">
  <si>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</si>
  <si>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</si>
  <si>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</si>
  <si>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</si>
  <si>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</si>
  <si>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</si>
  <si>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</si>
  <si>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</si>
  <si>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</si>
  <si>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</si>
  <si>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</si>
  <si>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</si>
  <si>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</si>
  <si>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</si>
  <si>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</si>
  <si>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</si>
  <si>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</si>
  <si>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</si>
  <si>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</si>
  <si>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</si>
  <si>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</si>
  <si>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</si>
  <si>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</si>
  <si>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</si>
  <si>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</si>
  <si>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</si>
  <si>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</si>
  <si>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</si>
  <si>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</si>
  <si>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</si>
  <si>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</si>
  <si>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</si>
  <si>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</si>
  <si>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</si>
  <si>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</si>
  <si>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</si>
  <si>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</si>
  <si>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</si>
  <si>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</si>
  <si>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</si>
  <si>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</si>
  <si>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</si>
  <si>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</si>
  <si>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</si>
  <si>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</si>
  <si>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</si>
  <si>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</si>
  <si>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</si>
  <si>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</si>
  <si>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</si>
  <si>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</si>
  <si>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</si>
  <si>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</si>
  <si>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</si>
  <si>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</si>
  <si>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</si>
  <si>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</si>
  <si>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</si>
  <si>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</si>
  <si>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</si>
  <si>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</si>
  <si>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к аналогич. периоду прош. года</t>
  </si>
  <si>
    <t>структура расходов, %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</si>
  <si>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</si>
  <si>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</si>
  <si>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</si>
  <si>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</si>
  <si>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</si>
  <si>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</si>
  <si>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</si>
  <si>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</si>
  <si>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</si>
  <si>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</si>
  <si>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</si>
  <si>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</si>
  <si>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</si>
  <si>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</si>
  <si>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</si>
  <si>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</si>
  <si>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</si>
  <si>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</si>
  <si>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</si>
  <si>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</si>
  <si>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</si>
  <si>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</si>
  <si>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</si>
  <si>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</si>
  <si>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</si>
  <si>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</si>
  <si>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263</t>
  </si>
  <si>
    <t>Пенсии, пособия, выплачиваемые организациями сектора государственного управления</t>
  </si>
  <si>
    <t>неисп.</t>
  </si>
  <si>
    <t>%</t>
  </si>
  <si>
    <t>0700</t>
  </si>
  <si>
    <t>ОБРАЗОВАНИЕ</t>
  </si>
  <si>
    <t>0707</t>
  </si>
  <si>
    <t>Молодежная политика и оздоровление детей</t>
  </si>
  <si>
    <t>224</t>
  </si>
  <si>
    <t>Арендная плата за пользование имуществом</t>
  </si>
  <si>
    <t>План 2018 год</t>
  </si>
  <si>
    <t>к плану 2018 г.</t>
  </si>
  <si>
    <t>План             2018 г.</t>
  </si>
  <si>
    <t>к плану  2018г.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</si>
  <si>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</si>
  <si>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</si>
  <si>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</si>
  <si>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</si>
  <si>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</si>
  <si>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</si>
  <si>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</si>
  <si>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</si>
  <si>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296</t>
  </si>
  <si>
    <t>Иные расходы</t>
  </si>
  <si>
    <t>МО Старопольское сельское поселение на 01 июля 2018 г.</t>
  </si>
  <si>
    <t>Исполнение            1 полугод. 2017 г.</t>
  </si>
  <si>
    <t>План 1 полугод. 2018 г.</t>
  </si>
  <si>
    <t>Исполнение            1 полугод. 2018 г.</t>
  </si>
  <si>
    <t>Исполнение 1 полугод. 2017 г.</t>
  </si>
  <si>
    <t>Исполнение 1 полугод. 2018 г.</t>
  </si>
  <si>
    <t>к плану 1полугод. 2018г.</t>
  </si>
  <si>
    <t>к плану           1 полугод.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</si>
</sst>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</numFmts>
  <fonts count="7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color indexed="10"/>
      <name val="MS Sans Serif"/>
      <family val="2"/>
    </font>
    <font>
      <sz val="10"/>
      <color indexed="10"/>
      <name val="Arial"/>
      <family val="0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.5"/>
      <color rgb="FFFF0000"/>
      <name val="MS Sans Serif"/>
      <family val="2"/>
    </font>
    <font>
      <b/>
      <sz val="10"/>
      <color rgb="FFFF0000"/>
      <name val="Arial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.5"/>
      <color theme="1"/>
      <name val="MS Sans Serif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49" fontId="62" fillId="0" borderId="12" xfId="0" applyNumberFormat="1" applyFont="1" applyFill="1" applyBorder="1" applyAlignment="1">
      <alignment horizontal="center" vertical="center" wrapText="1"/>
    </xf>
    <xf numFmtId="173" fontId="63" fillId="0" borderId="0" xfId="0" applyNumberFormat="1" applyFont="1" applyAlignment="1">
      <alignment/>
    </xf>
    <xf numFmtId="173" fontId="64" fillId="0" borderId="13" xfId="0" applyNumberFormat="1" applyFont="1" applyBorder="1" applyAlignment="1">
      <alignment horizontal="right" vertical="center" wrapText="1"/>
    </xf>
    <xf numFmtId="173" fontId="61" fillId="0" borderId="0" xfId="0" applyNumberFormat="1" applyFont="1" applyAlignment="1">
      <alignment/>
    </xf>
    <xf numFmtId="173" fontId="65" fillId="0" borderId="10" xfId="0" applyNumberFormat="1" applyFont="1" applyBorder="1" applyAlignment="1">
      <alignment horizontal="right" vertical="center" wrapText="1"/>
    </xf>
    <xf numFmtId="173" fontId="61" fillId="0" borderId="14" xfId="0" applyNumberFormat="1" applyFont="1" applyBorder="1" applyAlignment="1">
      <alignment/>
    </xf>
    <xf numFmtId="173" fontId="65" fillId="0" borderId="15" xfId="0" applyNumberFormat="1" applyFont="1" applyBorder="1" applyAlignment="1">
      <alignment horizontal="right" vertical="center" wrapText="1"/>
    </xf>
    <xf numFmtId="173" fontId="65" fillId="0" borderId="16" xfId="0" applyNumberFormat="1" applyFont="1" applyBorder="1" applyAlignment="1">
      <alignment horizontal="right" vertical="center" wrapText="1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 horizontal="right"/>
    </xf>
    <xf numFmtId="173" fontId="10" fillId="0" borderId="13" xfId="0" applyNumberFormat="1" applyFont="1" applyBorder="1" applyAlignment="1" applyProtection="1">
      <alignment horizontal="right" vertical="center" wrapText="1"/>
      <protection/>
    </xf>
    <xf numFmtId="173" fontId="11" fillId="0" borderId="10" xfId="0" applyNumberFormat="1" applyFont="1" applyBorder="1" applyAlignment="1" applyProtection="1">
      <alignment horizontal="right" vertical="center" wrapText="1"/>
      <protection/>
    </xf>
    <xf numFmtId="173" fontId="70" fillId="0" borderId="13" xfId="0" applyNumberFormat="1" applyFont="1" applyBorder="1" applyAlignment="1">
      <alignment horizontal="right" vertical="center" wrapText="1"/>
    </xf>
    <xf numFmtId="173" fontId="71" fillId="0" borderId="10" xfId="0" applyNumberFormat="1" applyFont="1" applyBorder="1" applyAlignment="1">
      <alignment horizontal="right" vertical="center" wrapText="1"/>
    </xf>
    <xf numFmtId="173" fontId="71" fillId="0" borderId="17" xfId="0" applyNumberFormat="1" applyFont="1" applyBorder="1" applyAlignment="1">
      <alignment horizontal="right" vertical="center" wrapText="1"/>
    </xf>
    <xf numFmtId="173" fontId="72" fillId="0" borderId="13" xfId="0" applyNumberFormat="1" applyFont="1" applyBorder="1" applyAlignment="1">
      <alignment horizontal="right" vertical="center" wrapText="1"/>
    </xf>
    <xf numFmtId="173" fontId="70" fillId="0" borderId="13" xfId="0" applyNumberFormat="1" applyFont="1" applyBorder="1" applyAlignment="1" applyProtection="1">
      <alignment horizontal="right" vertical="center" wrapText="1"/>
      <protection/>
    </xf>
    <xf numFmtId="173" fontId="71" fillId="0" borderId="10" xfId="0" applyNumberFormat="1" applyFont="1" applyBorder="1" applyAlignment="1" applyProtection="1">
      <alignment horizontal="right" vertical="center" wrapText="1"/>
      <protection/>
    </xf>
    <xf numFmtId="49" fontId="72" fillId="0" borderId="13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left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left"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9" fontId="73" fillId="0" borderId="17" xfId="0" applyNumberFormat="1" applyFont="1" applyBorder="1" applyAlignment="1">
      <alignment horizontal="left" vertical="center" wrapText="1"/>
    </xf>
    <xf numFmtId="173" fontId="73" fillId="0" borderId="10" xfId="0" applyNumberFormat="1" applyFont="1" applyBorder="1" applyAlignment="1">
      <alignment horizontal="right" vertical="center" wrapText="1"/>
    </xf>
    <xf numFmtId="49" fontId="71" fillId="0" borderId="10" xfId="0" applyNumberFormat="1" applyFont="1" applyBorder="1" applyAlignment="1" applyProtection="1">
      <alignment horizontal="center" vertical="center" wrapText="1"/>
      <protection/>
    </xf>
    <xf numFmtId="49" fontId="71" fillId="0" borderId="10" xfId="0" applyNumberFormat="1" applyFont="1" applyBorder="1" applyAlignment="1" applyProtection="1">
      <alignment horizontal="left" vertical="center" wrapText="1"/>
      <protection/>
    </xf>
    <xf numFmtId="49" fontId="74" fillId="0" borderId="18" xfId="0" applyNumberFormat="1" applyFont="1" applyBorder="1" applyAlignment="1">
      <alignment horizontal="center" vertical="center" wrapText="1"/>
    </xf>
    <xf numFmtId="173" fontId="72" fillId="0" borderId="13" xfId="0" applyNumberFormat="1" applyFont="1" applyBorder="1" applyAlignment="1">
      <alignment horizontal="right" vertical="center" wrapText="1"/>
    </xf>
    <xf numFmtId="173" fontId="73" fillId="0" borderId="10" xfId="0" applyNumberFormat="1" applyFont="1" applyBorder="1" applyAlignment="1">
      <alignment horizontal="right" vertical="center" wrapText="1"/>
    </xf>
    <xf numFmtId="173" fontId="73" fillId="0" borderId="15" xfId="0" applyNumberFormat="1" applyFont="1" applyBorder="1" applyAlignment="1">
      <alignment horizontal="right" vertical="center" wrapText="1"/>
    </xf>
    <xf numFmtId="173" fontId="73" fillId="0" borderId="15" xfId="0" applyNumberFormat="1" applyFont="1" applyBorder="1" applyAlignment="1">
      <alignment horizontal="right" vertical="center" wrapText="1"/>
    </xf>
    <xf numFmtId="173" fontId="73" fillId="0" borderId="16" xfId="0" applyNumberFormat="1" applyFont="1" applyBorder="1" applyAlignment="1">
      <alignment horizontal="right" vertical="center" wrapText="1"/>
    </xf>
    <xf numFmtId="173" fontId="73" fillId="0" borderId="16" xfId="0" applyNumberFormat="1" applyFont="1" applyBorder="1" applyAlignment="1">
      <alignment horizontal="right" vertical="center" wrapText="1"/>
    </xf>
    <xf numFmtId="0" fontId="66" fillId="0" borderId="19" xfId="0" applyFont="1" applyBorder="1" applyAlignment="1">
      <alignment/>
    </xf>
    <xf numFmtId="49" fontId="74" fillId="0" borderId="20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49" fontId="74" fillId="0" borderId="18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/>
    </xf>
    <xf numFmtId="0" fontId="74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49" fontId="74" fillId="0" borderId="21" xfId="0" applyNumberFormat="1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wrapText="1"/>
    </xf>
    <xf numFmtId="0" fontId="76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1"/>
  <sheetViews>
    <sheetView showGridLines="0" tabSelected="1" zoomScaleSheetLayoutView="100" workbookViewId="0" topLeftCell="A1">
      <selection activeCell="O8" sqref="O8"/>
    </sheetView>
  </sheetViews>
  <sheetFormatPr defaultColWidth="9.140625" defaultRowHeight="12.75" customHeight="1" outlineLevelRow="2"/>
  <cols>
    <col min="1" max="1" width="6.28125" style="2" customWidth="1"/>
    <col min="2" max="2" width="57.00390625" style="2" customWidth="1"/>
    <col min="3" max="3" width="11.7109375" style="2" customWidth="1"/>
    <col min="4" max="4" width="10.140625" style="2" customWidth="1"/>
    <col min="5" max="5" width="10.421875" style="2" customWidth="1"/>
    <col min="6" max="6" width="12.421875" style="2" customWidth="1"/>
    <col min="7" max="7" width="7.7109375" style="2" customWidth="1"/>
    <col min="8" max="8" width="9.140625" style="2" customWidth="1"/>
    <col min="9" max="9" width="10.00390625" style="2" customWidth="1"/>
    <col min="10" max="10" width="9.7109375" style="2" customWidth="1"/>
    <col min="11" max="12" width="0" style="2" hidden="1" customWidth="1"/>
    <col min="13" max="16384" width="9.140625" style="2" customWidth="1"/>
  </cols>
  <sheetData>
    <row r="1" spans="1:10" s="8" customFormat="1" ht="12.75" customHeight="1">
      <c r="A1" s="60"/>
      <c r="B1" s="60"/>
      <c r="C1" s="60"/>
      <c r="D1" s="60"/>
      <c r="E1" s="60"/>
      <c r="F1" s="60"/>
      <c r="G1" s="6"/>
      <c r="H1" s="6"/>
      <c r="I1" s="6"/>
      <c r="J1" s="7" t="s">
        <v>56</v>
      </c>
    </row>
    <row r="2" spans="1:10" s="8" customFormat="1" ht="10.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9" customFormat="1" ht="11.2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6" s="9" customFormat="1" ht="14.25">
      <c r="A4" s="61" t="s">
        <v>55</v>
      </c>
      <c r="B4" s="62"/>
      <c r="C4" s="62"/>
      <c r="D4" s="62"/>
      <c r="E4" s="62"/>
      <c r="F4" s="62"/>
      <c r="G4" s="62"/>
      <c r="H4" s="62"/>
      <c r="I4" s="62"/>
      <c r="J4" s="62"/>
      <c r="K4" s="15"/>
      <c r="L4" s="15"/>
      <c r="M4" s="15"/>
      <c r="N4" s="15"/>
      <c r="O4" s="15"/>
      <c r="P4" s="15"/>
    </row>
    <row r="5" spans="1:16" s="9" customFormat="1" ht="14.25">
      <c r="A5" s="61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15"/>
      <c r="L5" s="15"/>
      <c r="M5" s="15"/>
      <c r="N5" s="15"/>
      <c r="O5" s="15"/>
      <c r="P5" s="15"/>
    </row>
    <row r="6" spans="1:16" s="10" customFormat="1" ht="20.25" customHeight="1">
      <c r="A6" s="26"/>
      <c r="B6" s="26"/>
      <c r="C6" s="26"/>
      <c r="D6" s="26"/>
      <c r="E6" s="26"/>
      <c r="F6" s="26"/>
      <c r="G6" s="26"/>
      <c r="H6" s="27"/>
      <c r="I6" s="27"/>
      <c r="J6" s="28" t="s">
        <v>54</v>
      </c>
      <c r="K6" s="15"/>
      <c r="L6" s="15"/>
      <c r="M6" s="15"/>
      <c r="N6" s="15"/>
      <c r="O6" s="15"/>
      <c r="P6" s="15"/>
    </row>
    <row r="7" spans="1:16" ht="12.75" customHeight="1">
      <c r="A7" s="57" t="s">
        <v>2</v>
      </c>
      <c r="B7" s="57" t="s">
        <v>3</v>
      </c>
      <c r="C7" s="57" t="s">
        <v>114</v>
      </c>
      <c r="D7" s="57" t="s">
        <v>99</v>
      </c>
      <c r="E7" s="57" t="s">
        <v>115</v>
      </c>
      <c r="F7" s="57" t="s">
        <v>116</v>
      </c>
      <c r="G7" s="59" t="s">
        <v>51</v>
      </c>
      <c r="H7" s="59"/>
      <c r="I7" s="59"/>
      <c r="J7" s="57" t="s">
        <v>52</v>
      </c>
      <c r="K7" s="15"/>
      <c r="L7" s="15"/>
      <c r="M7" s="15"/>
      <c r="N7" s="15"/>
      <c r="O7" s="15"/>
      <c r="P7" s="15"/>
    </row>
    <row r="8" spans="1:16" ht="52.5">
      <c r="A8" s="58"/>
      <c r="B8" s="58"/>
      <c r="C8" s="58"/>
      <c r="D8" s="58"/>
      <c r="E8" s="58"/>
      <c r="F8" s="58"/>
      <c r="G8" s="47" t="s">
        <v>100</v>
      </c>
      <c r="H8" s="47" t="s">
        <v>120</v>
      </c>
      <c r="I8" s="47" t="s">
        <v>53</v>
      </c>
      <c r="J8" s="58"/>
      <c r="K8" s="16" t="s">
        <v>91</v>
      </c>
      <c r="L8" s="16" t="s">
        <v>92</v>
      </c>
      <c r="M8" s="15"/>
      <c r="N8" s="15"/>
      <c r="O8" s="15"/>
      <c r="P8" s="15"/>
    </row>
    <row r="9" spans="1:16" ht="13.5">
      <c r="A9" s="38" t="s">
        <v>0</v>
      </c>
      <c r="B9" s="39" t="s">
        <v>0</v>
      </c>
      <c r="C9" s="35">
        <f>C10+C16+C18+C22+C25+C29+C31+C33+C35</f>
        <v>7254.599999999999</v>
      </c>
      <c r="D9" s="35">
        <f>D10+D16+D18+D22+D25+D29+D31+D33+D35</f>
        <v>44511.299999999996</v>
      </c>
      <c r="E9" s="35">
        <f>E10+E16+E18+E22+E25+E29+E31+E33+E35</f>
        <v>21929.499999999996</v>
      </c>
      <c r="F9" s="35">
        <f>F10+F16+F18+F22+F25+F29+F31+F33+F35</f>
        <v>12971.5</v>
      </c>
      <c r="G9" s="35">
        <f>F9/D9*100</f>
        <v>29.14203808920432</v>
      </c>
      <c r="H9" s="35">
        <f>F9/E9*100</f>
        <v>59.15091543354842</v>
      </c>
      <c r="I9" s="35">
        <f>F9/C9*100</f>
        <v>178.80379345518708</v>
      </c>
      <c r="J9" s="48">
        <f>F9/$F$9*100</f>
        <v>100</v>
      </c>
      <c r="K9" s="17">
        <f>E9-F9</f>
        <v>8957.999999999996</v>
      </c>
      <c r="L9" s="17">
        <f>K9/$K$9*100</f>
        <v>100</v>
      </c>
      <c r="M9" s="18">
        <f>E9-F9</f>
        <v>8957.999999999996</v>
      </c>
      <c r="N9" s="18">
        <f>M9/M9*100</f>
        <v>100</v>
      </c>
      <c r="O9" s="15"/>
      <c r="P9" s="15"/>
    </row>
    <row r="10" spans="1:16" ht="13.5" outlineLevel="1">
      <c r="A10" s="38" t="s">
        <v>4</v>
      </c>
      <c r="B10" s="39" t="s">
        <v>5</v>
      </c>
      <c r="C10" s="36">
        <v>2794.5</v>
      </c>
      <c r="D10" s="36">
        <v>8092.3</v>
      </c>
      <c r="E10" s="36">
        <v>5242.9</v>
      </c>
      <c r="F10" s="36">
        <v>3491</v>
      </c>
      <c r="G10" s="35">
        <f aca="true" t="shared" si="0" ref="G10:G36">F10/D10*100</f>
        <v>43.139774847694724</v>
      </c>
      <c r="H10" s="35">
        <f aca="true" t="shared" si="1" ref="H10:H36">F10/E10*100</f>
        <v>66.58528676877302</v>
      </c>
      <c r="I10" s="35">
        <f aca="true" t="shared" si="2" ref="I10:I36">F10/C10*100</f>
        <v>124.92395777419931</v>
      </c>
      <c r="J10" s="48">
        <f aca="true" t="shared" si="3" ref="J10:J36">F10/$F$9*100</f>
        <v>26.91284739621478</v>
      </c>
      <c r="K10" s="17">
        <f aca="true" t="shared" si="4" ref="K10:K36">E10-F10</f>
        <v>1751.8999999999996</v>
      </c>
      <c r="L10" s="17">
        <f aca="true" t="shared" si="5" ref="L10:L36">K10/$K$9*100</f>
        <v>19.556820718910476</v>
      </c>
      <c r="M10" s="18">
        <f aca="true" t="shared" si="6" ref="M10:M36">E10-F10</f>
        <v>1751.8999999999996</v>
      </c>
      <c r="N10" s="18">
        <f>M10/$M$9*100</f>
        <v>19.556820718910476</v>
      </c>
      <c r="O10" s="15"/>
      <c r="P10" s="15"/>
    </row>
    <row r="11" spans="1:16" ht="25.5" outlineLevel="2">
      <c r="A11" s="40" t="s">
        <v>6</v>
      </c>
      <c r="B11" s="41" t="s">
        <v>7</v>
      </c>
      <c r="C11" s="31">
        <v>46.8</v>
      </c>
      <c r="D11" s="37">
        <v>348.4</v>
      </c>
      <c r="E11" s="37">
        <v>176.8</v>
      </c>
      <c r="F11" s="37">
        <v>21.6</v>
      </c>
      <c r="G11" s="44">
        <f t="shared" si="0"/>
        <v>6.199770378874858</v>
      </c>
      <c r="H11" s="44">
        <f t="shared" si="1"/>
        <v>12.217194570135746</v>
      </c>
      <c r="I11" s="44">
        <f t="shared" si="2"/>
        <v>46.15384615384616</v>
      </c>
      <c r="J11" s="49">
        <f t="shared" si="3"/>
        <v>0.16651890683421347</v>
      </c>
      <c r="K11" s="19">
        <f t="shared" si="4"/>
        <v>155.20000000000002</v>
      </c>
      <c r="L11" s="19">
        <f t="shared" si="5"/>
        <v>1.7325295824960938</v>
      </c>
      <c r="M11" s="20">
        <f t="shared" si="6"/>
        <v>155.20000000000002</v>
      </c>
      <c r="N11" s="18">
        <f aca="true" t="shared" si="7" ref="N11:N36">M11/$M$9*100</f>
        <v>1.7325295824960938</v>
      </c>
      <c r="O11" s="15"/>
      <c r="P11" s="15"/>
    </row>
    <row r="12" spans="1:16" ht="38.25" outlineLevel="2">
      <c r="A12" s="40" t="s">
        <v>8</v>
      </c>
      <c r="B12" s="41" t="s">
        <v>9</v>
      </c>
      <c r="C12" s="31">
        <v>2409.4</v>
      </c>
      <c r="D12" s="37">
        <v>6888.7</v>
      </c>
      <c r="E12" s="37">
        <v>4575.9</v>
      </c>
      <c r="F12" s="37">
        <v>3070.7</v>
      </c>
      <c r="G12" s="44">
        <f t="shared" si="0"/>
        <v>44.575899661764915</v>
      </c>
      <c r="H12" s="44">
        <f t="shared" si="1"/>
        <v>67.10592451758124</v>
      </c>
      <c r="I12" s="44">
        <f t="shared" si="2"/>
        <v>127.44666722005478</v>
      </c>
      <c r="J12" s="49">
        <f t="shared" si="3"/>
        <v>23.67266700073237</v>
      </c>
      <c r="K12" s="19">
        <f t="shared" si="4"/>
        <v>1505.1999999999998</v>
      </c>
      <c r="L12" s="19">
        <f t="shared" si="5"/>
        <v>16.80285778075464</v>
      </c>
      <c r="M12" s="20">
        <f t="shared" si="6"/>
        <v>1505.1999999999998</v>
      </c>
      <c r="N12" s="18">
        <f t="shared" si="7"/>
        <v>16.80285778075464</v>
      </c>
      <c r="O12" s="15"/>
      <c r="P12" s="15"/>
    </row>
    <row r="13" spans="1:16" ht="25.5" outlineLevel="2">
      <c r="A13" s="40" t="s">
        <v>10</v>
      </c>
      <c r="B13" s="41" t="s">
        <v>11</v>
      </c>
      <c r="C13" s="31">
        <v>140</v>
      </c>
      <c r="D13" s="37">
        <v>324.7</v>
      </c>
      <c r="E13" s="37">
        <v>162.5</v>
      </c>
      <c r="F13" s="37">
        <v>162.5</v>
      </c>
      <c r="G13" s="44">
        <f t="shared" si="0"/>
        <v>50.04619648906683</v>
      </c>
      <c r="H13" s="44">
        <f t="shared" si="1"/>
        <v>100</v>
      </c>
      <c r="I13" s="44">
        <f t="shared" si="2"/>
        <v>116.07142857142858</v>
      </c>
      <c r="J13" s="49">
        <f t="shared" si="3"/>
        <v>1.252746405581467</v>
      </c>
      <c r="K13" s="19">
        <f t="shared" si="4"/>
        <v>0</v>
      </c>
      <c r="L13" s="19">
        <f t="shared" si="5"/>
        <v>0</v>
      </c>
      <c r="M13" s="20">
        <f t="shared" si="6"/>
        <v>0</v>
      </c>
      <c r="N13" s="18">
        <f t="shared" si="7"/>
        <v>0</v>
      </c>
      <c r="O13" s="15"/>
      <c r="P13" s="15"/>
    </row>
    <row r="14" spans="1:16" ht="13.5" outlineLevel="2">
      <c r="A14" s="40" t="s">
        <v>12</v>
      </c>
      <c r="B14" s="41" t="s">
        <v>13</v>
      </c>
      <c r="C14" s="31">
        <v>0</v>
      </c>
      <c r="D14" s="37">
        <v>10</v>
      </c>
      <c r="E14" s="37">
        <v>10</v>
      </c>
      <c r="F14" s="37">
        <v>0</v>
      </c>
      <c r="G14" s="44">
        <f t="shared" si="0"/>
        <v>0</v>
      </c>
      <c r="H14" s="44">
        <f t="shared" si="1"/>
        <v>0</v>
      </c>
      <c r="I14" s="44" t="e">
        <f t="shared" si="2"/>
        <v>#DIV/0!</v>
      </c>
      <c r="J14" s="49">
        <f t="shared" si="3"/>
        <v>0</v>
      </c>
      <c r="K14" s="19">
        <f t="shared" si="4"/>
        <v>10</v>
      </c>
      <c r="L14" s="19">
        <f t="shared" si="5"/>
        <v>0.11163206072784108</v>
      </c>
      <c r="M14" s="20">
        <f t="shared" si="6"/>
        <v>10</v>
      </c>
      <c r="N14" s="18">
        <f t="shared" si="7"/>
        <v>0.11163206072784108</v>
      </c>
      <c r="O14" s="15"/>
      <c r="P14" s="15"/>
    </row>
    <row r="15" spans="1:16" ht="13.5" outlineLevel="2">
      <c r="A15" s="40" t="s">
        <v>14</v>
      </c>
      <c r="B15" s="41" t="s">
        <v>15</v>
      </c>
      <c r="C15" s="31">
        <v>198.3</v>
      </c>
      <c r="D15" s="37">
        <v>520.5</v>
      </c>
      <c r="E15" s="37">
        <v>317.8</v>
      </c>
      <c r="F15" s="37">
        <v>236.2</v>
      </c>
      <c r="G15" s="44">
        <f t="shared" si="0"/>
        <v>45.37944284341979</v>
      </c>
      <c r="H15" s="44">
        <f t="shared" si="1"/>
        <v>74.32347388294525</v>
      </c>
      <c r="I15" s="44">
        <f t="shared" si="2"/>
        <v>119.11245587493696</v>
      </c>
      <c r="J15" s="49">
        <f t="shared" si="3"/>
        <v>1.820915083066723</v>
      </c>
      <c r="K15" s="19">
        <f t="shared" si="4"/>
        <v>81.60000000000002</v>
      </c>
      <c r="L15" s="19">
        <f t="shared" si="5"/>
        <v>0.9109176155391835</v>
      </c>
      <c r="M15" s="20">
        <f t="shared" si="6"/>
        <v>81.60000000000002</v>
      </c>
      <c r="N15" s="18">
        <f t="shared" si="7"/>
        <v>0.9109176155391835</v>
      </c>
      <c r="O15" s="15"/>
      <c r="P15" s="15"/>
    </row>
    <row r="16" spans="1:16" ht="13.5" outlineLevel="1">
      <c r="A16" s="38" t="s">
        <v>16</v>
      </c>
      <c r="B16" s="39" t="s">
        <v>17</v>
      </c>
      <c r="C16" s="30">
        <v>74.4</v>
      </c>
      <c r="D16" s="36">
        <v>254.4</v>
      </c>
      <c r="E16" s="36">
        <v>117.4</v>
      </c>
      <c r="F16" s="36">
        <v>78</v>
      </c>
      <c r="G16" s="35">
        <f t="shared" si="0"/>
        <v>30.660377358490564</v>
      </c>
      <c r="H16" s="35">
        <f t="shared" si="1"/>
        <v>66.43952299829643</v>
      </c>
      <c r="I16" s="35">
        <f t="shared" si="2"/>
        <v>104.83870967741935</v>
      </c>
      <c r="J16" s="48">
        <f t="shared" si="3"/>
        <v>0.6013182746791041</v>
      </c>
      <c r="K16" s="17">
        <f t="shared" si="4"/>
        <v>39.400000000000006</v>
      </c>
      <c r="L16" s="17">
        <f t="shared" si="5"/>
        <v>0.43983031926769395</v>
      </c>
      <c r="M16" s="18">
        <f t="shared" si="6"/>
        <v>39.400000000000006</v>
      </c>
      <c r="N16" s="18">
        <f t="shared" si="7"/>
        <v>0.43983031926769395</v>
      </c>
      <c r="O16" s="15"/>
      <c r="P16" s="15"/>
    </row>
    <row r="17" spans="1:16" ht="13.5" outlineLevel="2">
      <c r="A17" s="40" t="s">
        <v>18</v>
      </c>
      <c r="B17" s="41" t="s">
        <v>19</v>
      </c>
      <c r="C17" s="31">
        <v>74.4</v>
      </c>
      <c r="D17" s="37">
        <v>254.4</v>
      </c>
      <c r="E17" s="37">
        <v>117.4</v>
      </c>
      <c r="F17" s="37">
        <v>78</v>
      </c>
      <c r="G17" s="44">
        <f t="shared" si="0"/>
        <v>30.660377358490564</v>
      </c>
      <c r="H17" s="44">
        <f t="shared" si="1"/>
        <v>66.43952299829643</v>
      </c>
      <c r="I17" s="44">
        <f t="shared" si="2"/>
        <v>104.83870967741935</v>
      </c>
      <c r="J17" s="49">
        <f t="shared" si="3"/>
        <v>0.6013182746791041</v>
      </c>
      <c r="K17" s="19">
        <f t="shared" si="4"/>
        <v>39.400000000000006</v>
      </c>
      <c r="L17" s="19">
        <f t="shared" si="5"/>
        <v>0.43983031926769395</v>
      </c>
      <c r="M17" s="20">
        <f t="shared" si="6"/>
        <v>39.400000000000006</v>
      </c>
      <c r="N17" s="18">
        <f t="shared" si="7"/>
        <v>0.43983031926769395</v>
      </c>
      <c r="O17" s="15"/>
      <c r="P17" s="15"/>
    </row>
    <row r="18" spans="1:16" ht="13.5" customHeight="1" outlineLevel="1" collapsed="1">
      <c r="A18" s="38" t="s">
        <v>20</v>
      </c>
      <c r="B18" s="39" t="s">
        <v>21</v>
      </c>
      <c r="C18" s="32">
        <v>0</v>
      </c>
      <c r="D18" s="36">
        <v>90.6</v>
      </c>
      <c r="E18" s="36">
        <v>45.4</v>
      </c>
      <c r="F18" s="36">
        <v>0</v>
      </c>
      <c r="G18" s="35">
        <f t="shared" si="0"/>
        <v>0</v>
      </c>
      <c r="H18" s="35">
        <f t="shared" si="1"/>
        <v>0</v>
      </c>
      <c r="I18" s="35" t="e">
        <f t="shared" si="2"/>
        <v>#DIV/0!</v>
      </c>
      <c r="J18" s="48">
        <f t="shared" si="3"/>
        <v>0</v>
      </c>
      <c r="K18" s="17">
        <f t="shared" si="4"/>
        <v>45.4</v>
      </c>
      <c r="L18" s="17">
        <f t="shared" si="5"/>
        <v>0.5068095557043985</v>
      </c>
      <c r="M18" s="18">
        <f t="shared" si="6"/>
        <v>45.4</v>
      </c>
      <c r="N18" s="18">
        <f t="shared" si="7"/>
        <v>0.5068095557043985</v>
      </c>
      <c r="O18" s="15"/>
      <c r="P18" s="15"/>
    </row>
    <row r="19" spans="1:16" ht="25.5" customHeight="1" hidden="1" outlineLevel="2">
      <c r="A19" s="40" t="s">
        <v>22</v>
      </c>
      <c r="B19" s="41" t="s">
        <v>23</v>
      </c>
      <c r="C19" s="33">
        <v>0</v>
      </c>
      <c r="D19" s="33">
        <v>0</v>
      </c>
      <c r="E19" s="33">
        <v>0</v>
      </c>
      <c r="F19" s="33">
        <v>0</v>
      </c>
      <c r="G19" s="44" t="e">
        <f t="shared" si="0"/>
        <v>#DIV/0!</v>
      </c>
      <c r="H19" s="44" t="e">
        <f t="shared" si="1"/>
        <v>#DIV/0!</v>
      </c>
      <c r="I19" s="44" t="e">
        <f t="shared" si="2"/>
        <v>#DIV/0!</v>
      </c>
      <c r="J19" s="49">
        <f t="shared" si="3"/>
        <v>0</v>
      </c>
      <c r="K19" s="19">
        <f t="shared" si="4"/>
        <v>0</v>
      </c>
      <c r="L19" s="19">
        <f t="shared" si="5"/>
        <v>0</v>
      </c>
      <c r="M19" s="20">
        <f t="shared" si="6"/>
        <v>0</v>
      </c>
      <c r="N19" s="18">
        <f t="shared" si="7"/>
        <v>0</v>
      </c>
      <c r="O19" s="15"/>
      <c r="P19" s="15"/>
    </row>
    <row r="20" spans="1:16" ht="25.5" customHeight="1" outlineLevel="2">
      <c r="A20" s="42" t="s">
        <v>103</v>
      </c>
      <c r="B20" s="43" t="s">
        <v>104</v>
      </c>
      <c r="C20" s="34">
        <v>0</v>
      </c>
      <c r="D20" s="37">
        <v>80.6</v>
      </c>
      <c r="E20" s="37">
        <v>40.4</v>
      </c>
      <c r="F20" s="37">
        <v>0</v>
      </c>
      <c r="G20" s="44">
        <f t="shared" si="0"/>
        <v>0</v>
      </c>
      <c r="H20" s="44">
        <f t="shared" si="1"/>
        <v>0</v>
      </c>
      <c r="I20" s="44" t="e">
        <f t="shared" si="2"/>
        <v>#DIV/0!</v>
      </c>
      <c r="J20" s="49">
        <f t="shared" si="3"/>
        <v>0</v>
      </c>
      <c r="K20" s="19"/>
      <c r="L20" s="19"/>
      <c r="M20" s="20">
        <f t="shared" si="6"/>
        <v>40.4</v>
      </c>
      <c r="N20" s="18">
        <f t="shared" si="7"/>
        <v>0.45099352534047793</v>
      </c>
      <c r="O20" s="15"/>
      <c r="P20" s="15"/>
    </row>
    <row r="21" spans="1:16" ht="25.5" customHeight="1" outlineLevel="2">
      <c r="A21" s="40" t="s">
        <v>105</v>
      </c>
      <c r="B21" s="41" t="s">
        <v>106</v>
      </c>
      <c r="C21" s="33">
        <v>0</v>
      </c>
      <c r="D21" s="37">
        <v>10</v>
      </c>
      <c r="E21" s="37">
        <v>5</v>
      </c>
      <c r="F21" s="37">
        <v>0</v>
      </c>
      <c r="G21" s="44">
        <f t="shared" si="0"/>
        <v>0</v>
      </c>
      <c r="H21" s="44">
        <f t="shared" si="1"/>
        <v>0</v>
      </c>
      <c r="I21" s="44" t="e">
        <f t="shared" si="2"/>
        <v>#DIV/0!</v>
      </c>
      <c r="J21" s="49">
        <f t="shared" si="3"/>
        <v>0</v>
      </c>
      <c r="K21" s="19"/>
      <c r="L21" s="19"/>
      <c r="M21" s="20">
        <f t="shared" si="6"/>
        <v>5</v>
      </c>
      <c r="N21" s="18">
        <f t="shared" si="7"/>
        <v>0.05581603036392054</v>
      </c>
      <c r="O21" s="15"/>
      <c r="P21" s="15"/>
    </row>
    <row r="22" spans="1:16" ht="13.5" outlineLevel="1">
      <c r="A22" s="38" t="s">
        <v>24</v>
      </c>
      <c r="B22" s="39" t="s">
        <v>25</v>
      </c>
      <c r="C22" s="30">
        <v>91.7</v>
      </c>
      <c r="D22" s="36">
        <v>5058.6</v>
      </c>
      <c r="E22" s="36">
        <v>4050.6</v>
      </c>
      <c r="F22" s="36">
        <v>1888.3</v>
      </c>
      <c r="G22" s="35">
        <f t="shared" si="0"/>
        <v>37.32850986438935</v>
      </c>
      <c r="H22" s="35">
        <f t="shared" si="1"/>
        <v>46.61778501950328</v>
      </c>
      <c r="I22" s="35">
        <f t="shared" si="2"/>
        <v>2059.2148309705562</v>
      </c>
      <c r="J22" s="48">
        <f t="shared" si="3"/>
        <v>14.557298693289134</v>
      </c>
      <c r="K22" s="17">
        <f t="shared" si="4"/>
        <v>2162.3</v>
      </c>
      <c r="L22" s="17">
        <f t="shared" si="5"/>
        <v>24.138200491181077</v>
      </c>
      <c r="M22" s="18">
        <f t="shared" si="6"/>
        <v>2162.3</v>
      </c>
      <c r="N22" s="18">
        <f t="shared" si="7"/>
        <v>24.138200491181077</v>
      </c>
      <c r="O22" s="15"/>
      <c r="P22" s="15"/>
    </row>
    <row r="23" spans="1:16" ht="13.5" outlineLevel="2">
      <c r="A23" s="40" t="s">
        <v>26</v>
      </c>
      <c r="B23" s="41" t="s">
        <v>27</v>
      </c>
      <c r="C23" s="31">
        <v>91.7</v>
      </c>
      <c r="D23" s="37">
        <v>3240.3</v>
      </c>
      <c r="E23" s="37">
        <v>2232.3</v>
      </c>
      <c r="F23" s="37">
        <v>331.9</v>
      </c>
      <c r="G23" s="44">
        <f t="shared" si="0"/>
        <v>10.24287874579514</v>
      </c>
      <c r="H23" s="44">
        <f t="shared" si="1"/>
        <v>14.868073287640549</v>
      </c>
      <c r="I23" s="44">
        <f t="shared" si="2"/>
        <v>361.9411123227917</v>
      </c>
      <c r="J23" s="49">
        <f t="shared" si="3"/>
        <v>2.5586863508460853</v>
      </c>
      <c r="K23" s="19">
        <f t="shared" si="4"/>
        <v>1900.4</v>
      </c>
      <c r="L23" s="19">
        <f t="shared" si="5"/>
        <v>21.21455682071892</v>
      </c>
      <c r="M23" s="20">
        <f t="shared" si="6"/>
        <v>1900.4</v>
      </c>
      <c r="N23" s="18">
        <f t="shared" si="7"/>
        <v>21.21455682071892</v>
      </c>
      <c r="O23" s="15"/>
      <c r="P23" s="15"/>
    </row>
    <row r="24" spans="1:16" ht="13.5" outlineLevel="2">
      <c r="A24" s="40" t="s">
        <v>28</v>
      </c>
      <c r="B24" s="41" t="s">
        <v>29</v>
      </c>
      <c r="C24" s="31">
        <v>0</v>
      </c>
      <c r="D24" s="37">
        <v>1818.3</v>
      </c>
      <c r="E24" s="37">
        <v>1818.3</v>
      </c>
      <c r="F24" s="37">
        <v>1556.5</v>
      </c>
      <c r="G24" s="44">
        <f t="shared" si="0"/>
        <v>85.60193587416818</v>
      </c>
      <c r="H24" s="44">
        <f t="shared" si="1"/>
        <v>85.60193587416818</v>
      </c>
      <c r="I24" s="44" t="e">
        <f t="shared" si="2"/>
        <v>#DIV/0!</v>
      </c>
      <c r="J24" s="49">
        <f t="shared" si="3"/>
        <v>11.99938326330802</v>
      </c>
      <c r="K24" s="19">
        <f t="shared" si="4"/>
        <v>261.79999999999995</v>
      </c>
      <c r="L24" s="19">
        <f t="shared" si="5"/>
        <v>2.922527349854879</v>
      </c>
      <c r="M24" s="20">
        <f t="shared" si="6"/>
        <v>261.79999999999995</v>
      </c>
      <c r="N24" s="18">
        <f t="shared" si="7"/>
        <v>2.922527349854879</v>
      </c>
      <c r="O24" s="15"/>
      <c r="P24" s="15"/>
    </row>
    <row r="25" spans="1:16" ht="13.5" outlineLevel="1">
      <c r="A25" s="38" t="s">
        <v>30</v>
      </c>
      <c r="B25" s="39" t="s">
        <v>31</v>
      </c>
      <c r="C25" s="30">
        <v>639.7</v>
      </c>
      <c r="D25" s="36">
        <v>5729.8</v>
      </c>
      <c r="E25" s="36">
        <v>4289.9</v>
      </c>
      <c r="F25" s="36">
        <v>1133.1</v>
      </c>
      <c r="G25" s="35">
        <f t="shared" si="0"/>
        <v>19.775559356347514</v>
      </c>
      <c r="H25" s="35">
        <f t="shared" si="1"/>
        <v>26.41320310496748</v>
      </c>
      <c r="I25" s="35">
        <f t="shared" si="2"/>
        <v>177.1299046428013</v>
      </c>
      <c r="J25" s="48">
        <f t="shared" si="3"/>
        <v>8.735304321011448</v>
      </c>
      <c r="K25" s="17">
        <f t="shared" si="4"/>
        <v>3156.7999999999997</v>
      </c>
      <c r="L25" s="17">
        <f t="shared" si="5"/>
        <v>35.24000893056487</v>
      </c>
      <c r="M25" s="18">
        <f t="shared" si="6"/>
        <v>3156.7999999999997</v>
      </c>
      <c r="N25" s="18">
        <f t="shared" si="7"/>
        <v>35.24000893056487</v>
      </c>
      <c r="O25" s="15"/>
      <c r="P25" s="15"/>
    </row>
    <row r="26" spans="1:16" ht="13.5" outlineLevel="2">
      <c r="A26" s="40" t="s">
        <v>32</v>
      </c>
      <c r="B26" s="41" t="s">
        <v>33</v>
      </c>
      <c r="C26" s="31">
        <v>0</v>
      </c>
      <c r="D26" s="37">
        <v>307.7</v>
      </c>
      <c r="E26" s="37">
        <f>162.8-0.1</f>
        <v>162.70000000000002</v>
      </c>
      <c r="F26" s="37">
        <v>125.9</v>
      </c>
      <c r="G26" s="44">
        <f t="shared" si="0"/>
        <v>40.9164770880728</v>
      </c>
      <c r="H26" s="44">
        <f t="shared" si="1"/>
        <v>77.38168408113091</v>
      </c>
      <c r="I26" s="44" t="e">
        <f t="shared" si="2"/>
        <v>#DIV/0!</v>
      </c>
      <c r="J26" s="49">
        <f t="shared" si="3"/>
        <v>0.9705893690012721</v>
      </c>
      <c r="K26" s="19">
        <f t="shared" si="4"/>
        <v>36.80000000000001</v>
      </c>
      <c r="L26" s="19">
        <f t="shared" si="5"/>
        <v>0.4108059834784553</v>
      </c>
      <c r="M26" s="20">
        <f t="shared" si="6"/>
        <v>36.80000000000001</v>
      </c>
      <c r="N26" s="18">
        <f t="shared" si="7"/>
        <v>0.4108059834784553</v>
      </c>
      <c r="O26" s="15"/>
      <c r="P26" s="15"/>
    </row>
    <row r="27" spans="1:16" ht="13.5" outlineLevel="2">
      <c r="A27" s="40" t="s">
        <v>34</v>
      </c>
      <c r="B27" s="41" t="s">
        <v>35</v>
      </c>
      <c r="C27" s="31">
        <v>268.3</v>
      </c>
      <c r="D27" s="37">
        <v>162.8</v>
      </c>
      <c r="E27" s="37">
        <v>114.9</v>
      </c>
      <c r="F27" s="37">
        <v>64.9</v>
      </c>
      <c r="G27" s="44">
        <f t="shared" si="0"/>
        <v>39.86486486486486</v>
      </c>
      <c r="H27" s="44">
        <f t="shared" si="1"/>
        <v>56.48389904264578</v>
      </c>
      <c r="I27" s="44">
        <f t="shared" si="2"/>
        <v>24.189340290719343</v>
      </c>
      <c r="J27" s="49">
        <f t="shared" si="3"/>
        <v>0.5003276413676137</v>
      </c>
      <c r="K27" s="19">
        <f t="shared" si="4"/>
        <v>50</v>
      </c>
      <c r="L27" s="19">
        <f t="shared" si="5"/>
        <v>0.5581603036392054</v>
      </c>
      <c r="M27" s="20">
        <f t="shared" si="6"/>
        <v>50</v>
      </c>
      <c r="N27" s="18">
        <f t="shared" si="7"/>
        <v>0.5581603036392054</v>
      </c>
      <c r="O27" s="15"/>
      <c r="P27" s="15"/>
    </row>
    <row r="28" spans="1:16" ht="13.5" outlineLevel="2">
      <c r="A28" s="40" t="s">
        <v>36</v>
      </c>
      <c r="B28" s="41" t="s">
        <v>37</v>
      </c>
      <c r="C28" s="31">
        <v>371.4</v>
      </c>
      <c r="D28" s="37">
        <v>5259.4</v>
      </c>
      <c r="E28" s="37">
        <v>4012.3</v>
      </c>
      <c r="F28" s="37">
        <v>942.3</v>
      </c>
      <c r="G28" s="44">
        <f t="shared" si="0"/>
        <v>17.916492375556146</v>
      </c>
      <c r="H28" s="44">
        <f t="shared" si="1"/>
        <v>23.485282755526754</v>
      </c>
      <c r="I28" s="44">
        <f t="shared" si="2"/>
        <v>253.71567043618742</v>
      </c>
      <c r="J28" s="49">
        <f t="shared" si="3"/>
        <v>7.264387310642562</v>
      </c>
      <c r="K28" s="19">
        <f t="shared" si="4"/>
        <v>3070</v>
      </c>
      <c r="L28" s="19">
        <f t="shared" si="5"/>
        <v>34.27104264344722</v>
      </c>
      <c r="M28" s="20">
        <f t="shared" si="6"/>
        <v>3070</v>
      </c>
      <c r="N28" s="18">
        <f t="shared" si="7"/>
        <v>34.27104264344722</v>
      </c>
      <c r="O28" s="15"/>
      <c r="P28" s="15"/>
    </row>
    <row r="29" spans="1:16" ht="13.5" outlineLevel="2">
      <c r="A29" s="38" t="s">
        <v>93</v>
      </c>
      <c r="B29" s="39" t="s">
        <v>94</v>
      </c>
      <c r="C29" s="30">
        <v>0</v>
      </c>
      <c r="D29" s="36">
        <v>109.7</v>
      </c>
      <c r="E29" s="36">
        <v>10.5</v>
      </c>
      <c r="F29" s="36">
        <v>0</v>
      </c>
      <c r="G29" s="50">
        <f t="shared" si="0"/>
        <v>0</v>
      </c>
      <c r="H29" s="50">
        <f t="shared" si="1"/>
        <v>0</v>
      </c>
      <c r="I29" s="50" t="e">
        <f t="shared" si="2"/>
        <v>#DIV/0!</v>
      </c>
      <c r="J29" s="51">
        <f t="shared" si="3"/>
        <v>0</v>
      </c>
      <c r="K29" s="21"/>
      <c r="L29" s="21"/>
      <c r="M29" s="22">
        <f t="shared" si="6"/>
        <v>10.5</v>
      </c>
      <c r="N29" s="18">
        <f t="shared" si="7"/>
        <v>0.11721366376423313</v>
      </c>
      <c r="O29" s="15"/>
      <c r="P29" s="15"/>
    </row>
    <row r="30" spans="1:16" ht="13.5" outlineLevel="2">
      <c r="A30" s="40" t="s">
        <v>95</v>
      </c>
      <c r="B30" s="41" t="s">
        <v>96</v>
      </c>
      <c r="C30" s="31">
        <v>0</v>
      </c>
      <c r="D30" s="37">
        <v>109.7</v>
      </c>
      <c r="E30" s="37">
        <v>10.5</v>
      </c>
      <c r="F30" s="37">
        <v>0</v>
      </c>
      <c r="G30" s="52">
        <f t="shared" si="0"/>
        <v>0</v>
      </c>
      <c r="H30" s="52">
        <f t="shared" si="1"/>
        <v>0</v>
      </c>
      <c r="I30" s="52" t="e">
        <f t="shared" si="2"/>
        <v>#DIV/0!</v>
      </c>
      <c r="J30" s="53">
        <f t="shared" si="3"/>
        <v>0</v>
      </c>
      <c r="K30" s="19"/>
      <c r="L30" s="19"/>
      <c r="M30" s="23">
        <f t="shared" si="6"/>
        <v>10.5</v>
      </c>
      <c r="N30" s="18">
        <f t="shared" si="7"/>
        <v>0.11721366376423313</v>
      </c>
      <c r="O30" s="15"/>
      <c r="P30" s="15"/>
    </row>
    <row r="31" spans="1:16" ht="13.5" outlineLevel="1">
      <c r="A31" s="38" t="s">
        <v>38</v>
      </c>
      <c r="B31" s="39" t="s">
        <v>39</v>
      </c>
      <c r="C31" s="30">
        <v>3503.1</v>
      </c>
      <c r="D31" s="36">
        <v>24799.3</v>
      </c>
      <c r="E31" s="36">
        <v>7983</v>
      </c>
      <c r="F31" s="36">
        <v>6191.8</v>
      </c>
      <c r="G31" s="35">
        <f t="shared" si="0"/>
        <v>24.967640215651247</v>
      </c>
      <c r="H31" s="35">
        <f t="shared" si="1"/>
        <v>77.56231992985093</v>
      </c>
      <c r="I31" s="35">
        <f t="shared" si="2"/>
        <v>176.75201963974766</v>
      </c>
      <c r="J31" s="48">
        <f t="shared" si="3"/>
        <v>47.73387811741125</v>
      </c>
      <c r="K31" s="17">
        <f t="shared" si="4"/>
        <v>1791.1999999999998</v>
      </c>
      <c r="L31" s="17">
        <f t="shared" si="5"/>
        <v>19.99553471757089</v>
      </c>
      <c r="M31" s="18">
        <f t="shared" si="6"/>
        <v>1791.1999999999998</v>
      </c>
      <c r="N31" s="18">
        <f t="shared" si="7"/>
        <v>19.99553471757089</v>
      </c>
      <c r="O31" s="15"/>
      <c r="P31" s="15"/>
    </row>
    <row r="32" spans="1:16" ht="13.5" outlineLevel="2">
      <c r="A32" s="40" t="s">
        <v>40</v>
      </c>
      <c r="B32" s="41" t="s">
        <v>41</v>
      </c>
      <c r="C32" s="31">
        <v>3503.1</v>
      </c>
      <c r="D32" s="37">
        <v>24799.3</v>
      </c>
      <c r="E32" s="37">
        <v>7983</v>
      </c>
      <c r="F32" s="37">
        <v>6191.8</v>
      </c>
      <c r="G32" s="44">
        <f t="shared" si="0"/>
        <v>24.967640215651247</v>
      </c>
      <c r="H32" s="44">
        <f t="shared" si="1"/>
        <v>77.56231992985093</v>
      </c>
      <c r="I32" s="44">
        <f t="shared" si="2"/>
        <v>176.75201963974766</v>
      </c>
      <c r="J32" s="49">
        <f t="shared" si="3"/>
        <v>47.73387811741125</v>
      </c>
      <c r="K32" s="19">
        <f t="shared" si="4"/>
        <v>1791.1999999999998</v>
      </c>
      <c r="L32" s="19">
        <f t="shared" si="5"/>
        <v>19.99553471757089</v>
      </c>
      <c r="M32" s="20">
        <f t="shared" si="6"/>
        <v>1791.1999999999998</v>
      </c>
      <c r="N32" s="18">
        <f t="shared" si="7"/>
        <v>19.99553471757089</v>
      </c>
      <c r="O32" s="15"/>
      <c r="P32" s="15"/>
    </row>
    <row r="33" spans="1:16" ht="13.5" outlineLevel="1">
      <c r="A33" s="38" t="s">
        <v>42</v>
      </c>
      <c r="B33" s="39" t="s">
        <v>43</v>
      </c>
      <c r="C33" s="30">
        <v>151.2</v>
      </c>
      <c r="D33" s="36">
        <v>375.6</v>
      </c>
      <c r="E33" s="36">
        <v>189.3</v>
      </c>
      <c r="F33" s="36">
        <v>189.3</v>
      </c>
      <c r="G33" s="35">
        <f t="shared" si="0"/>
        <v>50.39936102236422</v>
      </c>
      <c r="H33" s="35">
        <f t="shared" si="1"/>
        <v>100</v>
      </c>
      <c r="I33" s="35">
        <f t="shared" si="2"/>
        <v>125.19841269841272</v>
      </c>
      <c r="J33" s="48">
        <f t="shared" si="3"/>
        <v>1.4593531973942875</v>
      </c>
      <c r="K33" s="17">
        <f t="shared" si="4"/>
        <v>0</v>
      </c>
      <c r="L33" s="17">
        <f t="shared" si="5"/>
        <v>0</v>
      </c>
      <c r="M33" s="18">
        <f t="shared" si="6"/>
        <v>0</v>
      </c>
      <c r="N33" s="18">
        <f t="shared" si="7"/>
        <v>0</v>
      </c>
      <c r="O33" s="15"/>
      <c r="P33" s="15"/>
    </row>
    <row r="34" spans="1:16" ht="13.5" outlineLevel="2">
      <c r="A34" s="40" t="s">
        <v>48</v>
      </c>
      <c r="B34" s="41" t="s">
        <v>49</v>
      </c>
      <c r="C34" s="31">
        <v>151.2</v>
      </c>
      <c r="D34" s="37">
        <v>375.6</v>
      </c>
      <c r="E34" s="37">
        <v>189.3</v>
      </c>
      <c r="F34" s="37">
        <v>189.3</v>
      </c>
      <c r="G34" s="44">
        <f t="shared" si="0"/>
        <v>50.39936102236422</v>
      </c>
      <c r="H34" s="44">
        <f t="shared" si="1"/>
        <v>100</v>
      </c>
      <c r="I34" s="44">
        <f t="shared" si="2"/>
        <v>125.19841269841272</v>
      </c>
      <c r="J34" s="49">
        <f t="shared" si="3"/>
        <v>1.4593531973942875</v>
      </c>
      <c r="K34" s="19">
        <f t="shared" si="4"/>
        <v>0</v>
      </c>
      <c r="L34" s="19">
        <f t="shared" si="5"/>
        <v>0</v>
      </c>
      <c r="M34" s="20">
        <f t="shared" si="6"/>
        <v>0</v>
      </c>
      <c r="N34" s="18">
        <f t="shared" si="7"/>
        <v>0</v>
      </c>
      <c r="O34" s="15"/>
      <c r="P34" s="15"/>
    </row>
    <row r="35" spans="1:16" ht="13.5" outlineLevel="1">
      <c r="A35" s="38" t="s">
        <v>44</v>
      </c>
      <c r="B35" s="39" t="s">
        <v>45</v>
      </c>
      <c r="C35" s="30">
        <v>0</v>
      </c>
      <c r="D35" s="36">
        <v>1</v>
      </c>
      <c r="E35" s="36">
        <v>0.5</v>
      </c>
      <c r="F35" s="36">
        <v>0</v>
      </c>
      <c r="G35" s="35">
        <f t="shared" si="0"/>
        <v>0</v>
      </c>
      <c r="H35" s="35">
        <f t="shared" si="1"/>
        <v>0</v>
      </c>
      <c r="I35" s="35" t="e">
        <f t="shared" si="2"/>
        <v>#DIV/0!</v>
      </c>
      <c r="J35" s="48">
        <f t="shared" si="3"/>
        <v>0</v>
      </c>
      <c r="K35" s="17">
        <f t="shared" si="4"/>
        <v>0.5</v>
      </c>
      <c r="L35" s="17">
        <f t="shared" si="5"/>
        <v>0.005581603036392054</v>
      </c>
      <c r="M35" s="18">
        <f t="shared" si="6"/>
        <v>0.5</v>
      </c>
      <c r="N35" s="18">
        <f t="shared" si="7"/>
        <v>0.005581603036392054</v>
      </c>
      <c r="O35" s="15"/>
      <c r="P35" s="15"/>
    </row>
    <row r="36" spans="1:16" ht="13.5" outlineLevel="2">
      <c r="A36" s="40" t="s">
        <v>46</v>
      </c>
      <c r="B36" s="41" t="s">
        <v>47</v>
      </c>
      <c r="C36" s="31">
        <v>0</v>
      </c>
      <c r="D36" s="37">
        <v>1</v>
      </c>
      <c r="E36" s="37">
        <v>0.5</v>
      </c>
      <c r="F36" s="37">
        <v>0</v>
      </c>
      <c r="G36" s="44">
        <f t="shared" si="0"/>
        <v>0</v>
      </c>
      <c r="H36" s="44">
        <f t="shared" si="1"/>
        <v>0</v>
      </c>
      <c r="I36" s="44" t="e">
        <f t="shared" si="2"/>
        <v>#DIV/0!</v>
      </c>
      <c r="J36" s="49">
        <f t="shared" si="3"/>
        <v>0</v>
      </c>
      <c r="K36" s="19">
        <f t="shared" si="4"/>
        <v>0.5</v>
      </c>
      <c r="L36" s="19">
        <f t="shared" si="5"/>
        <v>0.005581603036392054</v>
      </c>
      <c r="M36" s="20">
        <f t="shared" si="6"/>
        <v>0.5</v>
      </c>
      <c r="N36" s="18">
        <f t="shared" si="7"/>
        <v>0.005581603036392054</v>
      </c>
      <c r="O36" s="15"/>
      <c r="P36" s="15"/>
    </row>
    <row r="37" spans="1:16" ht="12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</sheetData>
  <sheetProtection/>
  <autoFilter ref="A8:L36"/>
  <mergeCells count="11">
    <mergeCell ref="A5:J5"/>
    <mergeCell ref="E7:E8"/>
    <mergeCell ref="F7:F8"/>
    <mergeCell ref="G7:I7"/>
    <mergeCell ref="J7:J8"/>
    <mergeCell ref="A1:F1"/>
    <mergeCell ref="A7:A8"/>
    <mergeCell ref="B7:B8"/>
    <mergeCell ref="C7:C8"/>
    <mergeCell ref="D7:D8"/>
    <mergeCell ref="A4:J4"/>
  </mergeCells>
  <printOptions/>
  <pageMargins left="0.15748031496062992" right="0.15748031496062992" top="0.6692913385826772" bottom="0.35433070866141736" header="0.4724409448818898" footer="0.2362204724409449"/>
  <pageSetup firstPageNumber="1" useFirstPageNumber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B17">
      <selection activeCell="F27" sqref="F27"/>
    </sheetView>
  </sheetViews>
  <sheetFormatPr defaultColWidth="9.140625" defaultRowHeight="12.75" outlineLevelRow="1"/>
  <cols>
    <col min="1" max="1" width="30.7109375" style="2" hidden="1" customWidth="1"/>
    <col min="2" max="2" width="6.7109375" style="2" customWidth="1"/>
    <col min="3" max="3" width="30.7109375" style="2" customWidth="1"/>
    <col min="4" max="6" width="11.28125" style="2" customWidth="1"/>
    <col min="7" max="7" width="12.00390625" style="2" customWidth="1"/>
    <col min="8" max="8" width="10.57421875" style="2" customWidth="1"/>
    <col min="9" max="9" width="11.28125" style="2" customWidth="1"/>
    <col min="10" max="10" width="10.7109375" style="2" customWidth="1"/>
    <col min="11" max="16384" width="9.140625" style="2" customWidth="1"/>
  </cols>
  <sheetData>
    <row r="1" spans="1:11" s="8" customFormat="1" ht="12.75">
      <c r="A1" s="5"/>
      <c r="B1" s="24"/>
      <c r="C1" s="24"/>
      <c r="D1" s="24"/>
      <c r="E1" s="24"/>
      <c r="F1" s="24"/>
      <c r="G1" s="24"/>
      <c r="H1" s="24"/>
      <c r="I1" s="24"/>
      <c r="J1" s="24"/>
      <c r="K1" s="29" t="s">
        <v>57</v>
      </c>
    </row>
    <row r="2" spans="1:11" s="9" customFormat="1" ht="14.25">
      <c r="A2" s="11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9" customFormat="1" ht="12.75">
      <c r="A3" s="12"/>
      <c r="B3" s="63" t="s">
        <v>58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s="13" customFormat="1" ht="15.75">
      <c r="A4" s="12"/>
      <c r="B4" s="65" t="s">
        <v>113</v>
      </c>
      <c r="C4" s="65"/>
      <c r="D4" s="65"/>
      <c r="E4" s="65"/>
      <c r="F4" s="65"/>
      <c r="G4" s="65"/>
      <c r="H4" s="65"/>
      <c r="I4" s="65"/>
      <c r="J4" s="65"/>
      <c r="K4" s="65"/>
    </row>
    <row r="5" spans="1:12" s="8" customFormat="1" ht="26.25" customHeight="1">
      <c r="A5" s="14"/>
      <c r="B5" s="24"/>
      <c r="C5" s="24"/>
      <c r="D5" s="24"/>
      <c r="E5" s="24"/>
      <c r="F5" s="24"/>
      <c r="G5" s="24"/>
      <c r="H5" s="24"/>
      <c r="I5" s="24"/>
      <c r="J5" s="24"/>
      <c r="K5" s="29" t="s">
        <v>54</v>
      </c>
      <c r="L5" s="15"/>
    </row>
    <row r="6" spans="1:12" ht="12.75" customHeight="1">
      <c r="A6" s="66" t="s">
        <v>1</v>
      </c>
      <c r="B6" s="68" t="s">
        <v>59</v>
      </c>
      <c r="C6" s="68" t="s">
        <v>60</v>
      </c>
      <c r="D6" s="68" t="s">
        <v>117</v>
      </c>
      <c r="E6" s="68" t="s">
        <v>101</v>
      </c>
      <c r="F6" s="68" t="s">
        <v>115</v>
      </c>
      <c r="G6" s="68" t="s">
        <v>118</v>
      </c>
      <c r="H6" s="70" t="s">
        <v>51</v>
      </c>
      <c r="I6" s="71"/>
      <c r="J6" s="71"/>
      <c r="K6" s="54"/>
      <c r="L6" s="15"/>
    </row>
    <row r="7" spans="1:12" ht="42">
      <c r="A7" s="67"/>
      <c r="B7" s="69"/>
      <c r="C7" s="69"/>
      <c r="D7" s="69"/>
      <c r="E7" s="69"/>
      <c r="F7" s="69"/>
      <c r="G7" s="69"/>
      <c r="H7" s="47" t="s">
        <v>102</v>
      </c>
      <c r="I7" s="47" t="s">
        <v>119</v>
      </c>
      <c r="J7" s="55" t="s">
        <v>61</v>
      </c>
      <c r="K7" s="56" t="s">
        <v>62</v>
      </c>
      <c r="L7" s="15"/>
    </row>
    <row r="8" spans="1:12" ht="12.75" customHeight="1">
      <c r="A8" s="4" t="s">
        <v>50</v>
      </c>
      <c r="B8" s="38" t="s">
        <v>0</v>
      </c>
      <c r="C8" s="39" t="s">
        <v>0</v>
      </c>
      <c r="D8" s="35">
        <f>SUM(D9:D26)</f>
        <v>7254.6</v>
      </c>
      <c r="E8" s="35">
        <f>SUM(E9:E26)</f>
        <v>44511.3</v>
      </c>
      <c r="F8" s="35">
        <f>SUM(F9:F26)</f>
        <v>21929.5</v>
      </c>
      <c r="G8" s="35">
        <f>SUM(G9:G26)</f>
        <v>12971.5</v>
      </c>
      <c r="H8" s="35">
        <f>G8/E8*100</f>
        <v>29.142038089204313</v>
      </c>
      <c r="I8" s="35">
        <f>G8/F8*100</f>
        <v>59.15091543354841</v>
      </c>
      <c r="J8" s="35">
        <f>G8/D8*100</f>
        <v>178.80379345518705</v>
      </c>
      <c r="K8" s="35">
        <f>G8/$G$8*100</f>
        <v>100</v>
      </c>
      <c r="L8" s="15"/>
    </row>
    <row r="9" spans="1:12" ht="12.75" outlineLevel="1">
      <c r="A9" s="3" t="s">
        <v>50</v>
      </c>
      <c r="B9" s="40" t="s">
        <v>63</v>
      </c>
      <c r="C9" s="41" t="s">
        <v>64</v>
      </c>
      <c r="D9" s="37">
        <v>3452.1</v>
      </c>
      <c r="E9" s="37">
        <v>8830.1</v>
      </c>
      <c r="F9" s="37">
        <v>5451.1</v>
      </c>
      <c r="G9" s="37">
        <v>3922.1</v>
      </c>
      <c r="H9" s="44">
        <f aca="true" t="shared" si="0" ref="H9:H26">G9/E9*100</f>
        <v>44.417390516528684</v>
      </c>
      <c r="I9" s="44">
        <f aca="true" t="shared" si="1" ref="I9:I26">G9/F9*100</f>
        <v>71.95061547210653</v>
      </c>
      <c r="J9" s="44">
        <f aca="true" t="shared" si="2" ref="J9:J26">G9/D9*100</f>
        <v>113.61490107470816</v>
      </c>
      <c r="K9" s="44">
        <f aca="true" t="shared" si="3" ref="K9:K26">G9/$G$8*100</f>
        <v>30.23628724511429</v>
      </c>
      <c r="L9" s="15"/>
    </row>
    <row r="10" spans="1:12" ht="12.75" customHeight="1" hidden="1" outlineLevel="1">
      <c r="A10" s="3" t="s">
        <v>50</v>
      </c>
      <c r="B10" s="40" t="s">
        <v>65</v>
      </c>
      <c r="C10" s="41" t="s">
        <v>66</v>
      </c>
      <c r="D10" s="44">
        <v>0</v>
      </c>
      <c r="E10" s="44">
        <v>0</v>
      </c>
      <c r="F10" s="44">
        <v>0</v>
      </c>
      <c r="G10" s="44">
        <v>0</v>
      </c>
      <c r="H10" s="44" t="e">
        <f t="shared" si="0"/>
        <v>#DIV/0!</v>
      </c>
      <c r="I10" s="44" t="e">
        <f t="shared" si="1"/>
        <v>#DIV/0!</v>
      </c>
      <c r="J10" s="44" t="e">
        <f t="shared" si="2"/>
        <v>#DIV/0!</v>
      </c>
      <c r="K10" s="44">
        <f t="shared" si="3"/>
        <v>0</v>
      </c>
      <c r="L10" s="15"/>
    </row>
    <row r="11" spans="1:12" ht="12.75" outlineLevel="1">
      <c r="A11" s="3" t="s">
        <v>50</v>
      </c>
      <c r="B11" s="40" t="s">
        <v>67</v>
      </c>
      <c r="C11" s="41" t="s">
        <v>68</v>
      </c>
      <c r="D11" s="37">
        <v>1136</v>
      </c>
      <c r="E11" s="37">
        <v>2650.8</v>
      </c>
      <c r="F11" s="37">
        <v>1670.7</v>
      </c>
      <c r="G11" s="37">
        <v>1363.8</v>
      </c>
      <c r="H11" s="44">
        <f t="shared" si="0"/>
        <v>51.448619284744225</v>
      </c>
      <c r="I11" s="44">
        <f t="shared" si="1"/>
        <v>81.63045430059256</v>
      </c>
      <c r="J11" s="44">
        <f t="shared" si="2"/>
        <v>120.05281690140845</v>
      </c>
      <c r="K11" s="44">
        <f t="shared" si="3"/>
        <v>10.513818756504644</v>
      </c>
      <c r="L11" s="15"/>
    </row>
    <row r="12" spans="1:12" ht="12.75" outlineLevel="1">
      <c r="A12" s="3" t="s">
        <v>50</v>
      </c>
      <c r="B12" s="40" t="s">
        <v>69</v>
      </c>
      <c r="C12" s="41" t="s">
        <v>70</v>
      </c>
      <c r="D12" s="37">
        <v>34.1</v>
      </c>
      <c r="E12" s="37">
        <v>157.2</v>
      </c>
      <c r="F12" s="37">
        <v>79</v>
      </c>
      <c r="G12" s="37">
        <v>63.3</v>
      </c>
      <c r="H12" s="44">
        <f t="shared" si="0"/>
        <v>40.267175572519086</v>
      </c>
      <c r="I12" s="44">
        <f t="shared" si="1"/>
        <v>80.12658227848101</v>
      </c>
      <c r="J12" s="44">
        <f t="shared" si="2"/>
        <v>185.63049853372434</v>
      </c>
      <c r="K12" s="44">
        <f t="shared" si="3"/>
        <v>0.48799290752804225</v>
      </c>
      <c r="L12" s="15"/>
    </row>
    <row r="13" spans="1:12" ht="12.75" outlineLevel="1">
      <c r="A13" s="3" t="s">
        <v>50</v>
      </c>
      <c r="B13" s="40" t="s">
        <v>71</v>
      </c>
      <c r="C13" s="41" t="s">
        <v>72</v>
      </c>
      <c r="D13" s="37">
        <v>0</v>
      </c>
      <c r="E13" s="37">
        <v>246.6</v>
      </c>
      <c r="F13" s="37">
        <v>193.1</v>
      </c>
      <c r="G13" s="37">
        <v>75</v>
      </c>
      <c r="H13" s="44">
        <f t="shared" si="0"/>
        <v>30.413625304136254</v>
      </c>
      <c r="I13" s="44">
        <f t="shared" si="1"/>
        <v>38.839979285344384</v>
      </c>
      <c r="J13" s="44" t="e">
        <f t="shared" si="2"/>
        <v>#DIV/0!</v>
      </c>
      <c r="K13" s="44">
        <f t="shared" si="3"/>
        <v>0.5781906487299079</v>
      </c>
      <c r="L13" s="15"/>
    </row>
    <row r="14" spans="1:12" ht="12.75" outlineLevel="1">
      <c r="A14" s="3" t="s">
        <v>50</v>
      </c>
      <c r="B14" s="40" t="s">
        <v>73</v>
      </c>
      <c r="C14" s="41" t="s">
        <v>74</v>
      </c>
      <c r="D14" s="37">
        <v>1459.3</v>
      </c>
      <c r="E14" s="37">
        <v>5566.2</v>
      </c>
      <c r="F14" s="37">
        <v>3710</v>
      </c>
      <c r="G14" s="37">
        <v>3156.7</v>
      </c>
      <c r="H14" s="44">
        <f t="shared" si="0"/>
        <v>56.71193992310732</v>
      </c>
      <c r="I14" s="44">
        <f t="shared" si="1"/>
        <v>85.08625336927224</v>
      </c>
      <c r="J14" s="44">
        <f t="shared" si="2"/>
        <v>216.31604193791546</v>
      </c>
      <c r="K14" s="44">
        <f t="shared" si="3"/>
        <v>24.335658944609335</v>
      </c>
      <c r="L14" s="15"/>
    </row>
    <row r="15" spans="1:12" ht="12.75" hidden="1" outlineLevel="1">
      <c r="A15" s="3"/>
      <c r="B15" s="40" t="s">
        <v>97</v>
      </c>
      <c r="C15" s="41" t="s">
        <v>98</v>
      </c>
      <c r="D15" s="37">
        <v>268.3</v>
      </c>
      <c r="E15" s="37">
        <v>0</v>
      </c>
      <c r="F15" s="37">
        <v>0</v>
      </c>
      <c r="G15" s="37">
        <v>0</v>
      </c>
      <c r="H15" s="44" t="e">
        <f t="shared" si="0"/>
        <v>#DIV/0!</v>
      </c>
      <c r="I15" s="44" t="e">
        <f t="shared" si="1"/>
        <v>#DIV/0!</v>
      </c>
      <c r="J15" s="44">
        <f t="shared" si="2"/>
        <v>0</v>
      </c>
      <c r="K15" s="44">
        <f t="shared" si="3"/>
        <v>0</v>
      </c>
      <c r="L15" s="15"/>
    </row>
    <row r="16" spans="1:12" ht="12.75" outlineLevel="1">
      <c r="A16" s="3" t="s">
        <v>50</v>
      </c>
      <c r="B16" s="40" t="s">
        <v>75</v>
      </c>
      <c r="C16" s="41" t="s">
        <v>76</v>
      </c>
      <c r="D16" s="37">
        <v>483.3</v>
      </c>
      <c r="E16" s="37">
        <v>22181.7</v>
      </c>
      <c r="F16" s="37">
        <v>6763.9</v>
      </c>
      <c r="G16" s="37">
        <v>1624.1</v>
      </c>
      <c r="H16" s="44">
        <f t="shared" si="0"/>
        <v>7.321801304679082</v>
      </c>
      <c r="I16" s="44">
        <f t="shared" si="1"/>
        <v>24.011295258652552</v>
      </c>
      <c r="J16" s="44">
        <f t="shared" si="2"/>
        <v>336.0438650941444</v>
      </c>
      <c r="K16" s="44">
        <f t="shared" si="3"/>
        <v>12.520525768029911</v>
      </c>
      <c r="L16" s="15"/>
    </row>
    <row r="17" spans="1:12" ht="12.75" outlineLevel="1">
      <c r="A17" s="3" t="s">
        <v>50</v>
      </c>
      <c r="B17" s="40" t="s">
        <v>77</v>
      </c>
      <c r="C17" s="41" t="s">
        <v>78</v>
      </c>
      <c r="D17" s="37">
        <v>87</v>
      </c>
      <c r="E17" s="37">
        <v>2833</v>
      </c>
      <c r="F17" s="37">
        <v>2582.6</v>
      </c>
      <c r="G17" s="37">
        <v>2029.7</v>
      </c>
      <c r="H17" s="44">
        <f t="shared" si="0"/>
        <v>71.6448993999294</v>
      </c>
      <c r="I17" s="44">
        <f t="shared" si="1"/>
        <v>78.59134205839078</v>
      </c>
      <c r="J17" s="44">
        <f t="shared" si="2"/>
        <v>2332.9885057471265</v>
      </c>
      <c r="K17" s="44">
        <f t="shared" si="3"/>
        <v>15.647380796361254</v>
      </c>
      <c r="L17" s="15"/>
    </row>
    <row r="18" spans="1:12" ht="12.75" outlineLevel="1">
      <c r="A18" s="3" t="s">
        <v>50</v>
      </c>
      <c r="B18" s="40" t="s">
        <v>79</v>
      </c>
      <c r="C18" s="41" t="s">
        <v>80</v>
      </c>
      <c r="D18" s="37">
        <v>0</v>
      </c>
      <c r="E18" s="37">
        <v>1</v>
      </c>
      <c r="F18" s="37">
        <v>0.5</v>
      </c>
      <c r="G18" s="37">
        <v>0</v>
      </c>
      <c r="H18" s="44">
        <f t="shared" si="0"/>
        <v>0</v>
      </c>
      <c r="I18" s="44">
        <f t="shared" si="1"/>
        <v>0</v>
      </c>
      <c r="J18" s="44" t="e">
        <f t="shared" si="2"/>
        <v>#DIV/0!</v>
      </c>
      <c r="K18" s="44">
        <f t="shared" si="3"/>
        <v>0</v>
      </c>
      <c r="L18" s="15"/>
    </row>
    <row r="19" spans="1:12" ht="25.5" outlineLevel="1">
      <c r="A19" s="3" t="s">
        <v>50</v>
      </c>
      <c r="B19" s="40" t="s">
        <v>81</v>
      </c>
      <c r="C19" s="41" t="s">
        <v>82</v>
      </c>
      <c r="D19" s="37">
        <v>140</v>
      </c>
      <c r="E19" s="37">
        <v>384.7</v>
      </c>
      <c r="F19" s="37">
        <v>196.5</v>
      </c>
      <c r="G19" s="37">
        <v>189.5</v>
      </c>
      <c r="H19" s="44">
        <f t="shared" si="0"/>
        <v>49.25916298414349</v>
      </c>
      <c r="I19" s="44">
        <f t="shared" si="1"/>
        <v>96.43765903307889</v>
      </c>
      <c r="J19" s="44">
        <f t="shared" si="2"/>
        <v>135.35714285714286</v>
      </c>
      <c r="K19" s="44">
        <f t="shared" si="3"/>
        <v>1.460895039124234</v>
      </c>
      <c r="L19" s="15"/>
    </row>
    <row r="20" spans="1:12" ht="18.75" customHeight="1" outlineLevel="1">
      <c r="A20" s="3" t="s">
        <v>50</v>
      </c>
      <c r="B20" s="40" t="s">
        <v>89</v>
      </c>
      <c r="C20" s="41" t="s">
        <v>90</v>
      </c>
      <c r="D20" s="37">
        <v>151.2</v>
      </c>
      <c r="E20" s="37">
        <v>375.6</v>
      </c>
      <c r="F20" s="37">
        <v>189.3</v>
      </c>
      <c r="G20" s="37">
        <v>189.3</v>
      </c>
      <c r="H20" s="44">
        <f t="shared" si="0"/>
        <v>50.39936102236422</v>
      </c>
      <c r="I20" s="44">
        <f t="shared" si="1"/>
        <v>100</v>
      </c>
      <c r="J20" s="44">
        <f t="shared" si="2"/>
        <v>125.19841269841272</v>
      </c>
      <c r="K20" s="44">
        <f t="shared" si="3"/>
        <v>1.4593531973942875</v>
      </c>
      <c r="L20" s="15"/>
    </row>
    <row r="21" spans="1:12" ht="12.75" outlineLevel="1">
      <c r="A21" s="3" t="s">
        <v>50</v>
      </c>
      <c r="B21" s="40" t="s">
        <v>83</v>
      </c>
      <c r="C21" s="41" t="s">
        <v>84</v>
      </c>
      <c r="D21" s="37">
        <v>4.9</v>
      </c>
      <c r="E21" s="37">
        <v>0</v>
      </c>
      <c r="F21" s="37">
        <v>0</v>
      </c>
      <c r="G21" s="37">
        <v>0</v>
      </c>
      <c r="H21" s="44" t="e">
        <f>G21/E21*100</f>
        <v>#DIV/0!</v>
      </c>
      <c r="I21" s="44" t="e">
        <f>G21/F21*100</f>
        <v>#DIV/0!</v>
      </c>
      <c r="J21" s="44">
        <f>G21/D21*100</f>
        <v>0</v>
      </c>
      <c r="K21" s="44">
        <f>G21/$G$8*100</f>
        <v>0</v>
      </c>
      <c r="L21" s="15"/>
    </row>
    <row r="22" spans="1:12" ht="12.75" outlineLevel="1">
      <c r="A22" s="3"/>
      <c r="B22" s="45" t="s">
        <v>107</v>
      </c>
      <c r="C22" s="46" t="s">
        <v>108</v>
      </c>
      <c r="D22" s="37">
        <v>0</v>
      </c>
      <c r="E22" s="37">
        <v>15.3</v>
      </c>
      <c r="F22" s="37">
        <v>15.3</v>
      </c>
      <c r="G22" s="37">
        <v>5.9</v>
      </c>
      <c r="H22" s="44">
        <f>G22/E22*100</f>
        <v>38.56209150326798</v>
      </c>
      <c r="I22" s="44">
        <f>G22/F22*100</f>
        <v>38.56209150326798</v>
      </c>
      <c r="J22" s="44" t="e">
        <f>G22/D22*100</f>
        <v>#DIV/0!</v>
      </c>
      <c r="K22" s="44">
        <f>G22/$G$8*100</f>
        <v>0.04548433103341942</v>
      </c>
      <c r="L22" s="15"/>
    </row>
    <row r="23" spans="1:12" ht="45" outlineLevel="1">
      <c r="A23" s="3"/>
      <c r="B23" s="45" t="s">
        <v>109</v>
      </c>
      <c r="C23" s="46" t="s">
        <v>110</v>
      </c>
      <c r="D23" s="37">
        <v>0</v>
      </c>
      <c r="E23" s="37">
        <v>5</v>
      </c>
      <c r="F23" s="37">
        <v>5</v>
      </c>
      <c r="G23" s="37">
        <v>1.8</v>
      </c>
      <c r="H23" s="44">
        <f>G23/E23*100</f>
        <v>36</v>
      </c>
      <c r="I23" s="44">
        <f>G23/F23*100</f>
        <v>36</v>
      </c>
      <c r="J23" s="44" t="e">
        <f>G23/D23*100</f>
        <v>#DIV/0!</v>
      </c>
      <c r="K23" s="44">
        <f>G23/$G$8*100</f>
        <v>0.013876575569517791</v>
      </c>
      <c r="L23" s="15"/>
    </row>
    <row r="24" spans="1:12" ht="12.75" outlineLevel="1">
      <c r="A24" s="3"/>
      <c r="B24" s="45" t="s">
        <v>111</v>
      </c>
      <c r="C24" s="46" t="s">
        <v>112</v>
      </c>
      <c r="D24" s="37">
        <v>0</v>
      </c>
      <c r="E24" s="37">
        <v>146.1</v>
      </c>
      <c r="F24" s="37">
        <v>96.1</v>
      </c>
      <c r="G24" s="37">
        <v>43.2</v>
      </c>
      <c r="H24" s="44">
        <f>G24/E24*100</f>
        <v>29.5687885010267</v>
      </c>
      <c r="I24" s="44">
        <f>G24/F24*100</f>
        <v>44.9531737773153</v>
      </c>
      <c r="J24" s="44" t="e">
        <f>G24/D24*100</f>
        <v>#DIV/0!</v>
      </c>
      <c r="K24" s="44">
        <f>G24/$G$8*100</f>
        <v>0.33303781366842694</v>
      </c>
      <c r="L24" s="15"/>
    </row>
    <row r="25" spans="1:12" ht="12.75" outlineLevel="1">
      <c r="A25" s="3" t="s">
        <v>50</v>
      </c>
      <c r="B25" s="40" t="s">
        <v>85</v>
      </c>
      <c r="C25" s="41" t="s">
        <v>86</v>
      </c>
      <c r="D25" s="37">
        <v>0</v>
      </c>
      <c r="E25" s="37">
        <v>515.1</v>
      </c>
      <c r="F25" s="37">
        <v>507.7</v>
      </c>
      <c r="G25" s="37">
        <v>0</v>
      </c>
      <c r="H25" s="44">
        <f t="shared" si="0"/>
        <v>0</v>
      </c>
      <c r="I25" s="44">
        <f t="shared" si="1"/>
        <v>0</v>
      </c>
      <c r="J25" s="44" t="e">
        <f t="shared" si="2"/>
        <v>#DIV/0!</v>
      </c>
      <c r="K25" s="44">
        <f t="shared" si="3"/>
        <v>0</v>
      </c>
      <c r="L25" s="15"/>
    </row>
    <row r="26" spans="1:12" ht="12.75" outlineLevel="1">
      <c r="A26" s="3" t="s">
        <v>50</v>
      </c>
      <c r="B26" s="40" t="s">
        <v>87</v>
      </c>
      <c r="C26" s="41" t="s">
        <v>88</v>
      </c>
      <c r="D26" s="37">
        <v>38.4</v>
      </c>
      <c r="E26" s="37">
        <v>602.9</v>
      </c>
      <c r="F26" s="37">
        <v>468.7</v>
      </c>
      <c r="G26" s="37">
        <v>307.1</v>
      </c>
      <c r="H26" s="44">
        <f t="shared" si="0"/>
        <v>50.93713717034335</v>
      </c>
      <c r="I26" s="44">
        <f t="shared" si="1"/>
        <v>65.52165564326862</v>
      </c>
      <c r="J26" s="44">
        <f t="shared" si="2"/>
        <v>799.7395833333334</v>
      </c>
      <c r="K26" s="44">
        <f t="shared" si="3"/>
        <v>2.3674979763327295</v>
      </c>
      <c r="L26" s="15"/>
    </row>
    <row r="27" spans="1:12" ht="42.7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42.75" customHeight="1">
      <c r="A28" s="1"/>
    </row>
    <row r="29" ht="12.75" customHeight="1"/>
    <row r="30" ht="12.75" customHeight="1"/>
    <row r="31" ht="12.75" customHeight="1"/>
  </sheetData>
  <sheetProtection/>
  <autoFilter ref="A7:K26"/>
  <mergeCells count="10">
    <mergeCell ref="B3:K3"/>
    <mergeCell ref="B4:K4"/>
    <mergeCell ref="A6:A7"/>
    <mergeCell ref="B6:B7"/>
    <mergeCell ref="C6:C7"/>
    <mergeCell ref="D6:D7"/>
    <mergeCell ref="E6:E7"/>
    <mergeCell ref="F6:F7"/>
    <mergeCell ref="G6:G7"/>
    <mergeCell ref="H6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Monoblock</cp:lastModifiedBy>
  <cp:lastPrinted>2018-09-17T12:56:49Z</cp:lastPrinted>
  <dcterms:created xsi:type="dcterms:W3CDTF">2002-03-11T10:22:12Z</dcterms:created>
  <dcterms:modified xsi:type="dcterms:W3CDTF">2018-09-17T12:58:04Z</dcterms:modified>
  <cp:category/>
  <cp:version/>
  <cp:contentType/>
  <cp:contentStatus/>
</cp:coreProperties>
</file>