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40" windowWidth="186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<sst xmlns="http://schemas.openxmlformats.org/spreadsheetml/2006/main" count="41" uniqueCount="41">
  <si>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</si>
  <si>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</si>
  <si>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</si>
  <si>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</si>
  <si>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</si>
  <si>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</si>
  <si>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</si>
  <si>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</si>
  <si>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</si>
  <si>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</si>
  <si>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</si>
  <si>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</si>
  <si>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</si>
  <si>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</si>
  <si>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</si>
  <si>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</si>
  <si>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</si>
  <si>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</si>
  <si>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</si>
  <si>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</si>
  <si>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</si>
  <si>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</si>
  <si>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</si>
  <si>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</si>
  <si>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</si>
  <si>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</si>
  <si>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</si>
  <si>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</si>
  <si>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</si>
  <si>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Факт 1 кв.   2020 г.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</si>
  <si>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</si>
  <si>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</si>
  <si>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01.04.2021</t>
  </si>
  <si>
    <t>Факт 2020 г.</t>
  </si>
  <si>
    <t>План 2021 г.</t>
  </si>
  <si>
    <t>План 1 кв.    2021 г.</t>
  </si>
  <si>
    <t>Факт 1 кв.   2021 г.</t>
  </si>
  <si>
    <t>к плану 2021 г.</t>
  </si>
  <si>
    <t>к плану       1 кв.    2021 г.</t>
  </si>
  <si>
    <t>к факту      1 кв.    2020 г.</t>
  </si>
  <si>
    <t>структура факт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</si>
</sst>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6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3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4">
      <selection activeCell="A29" sqref="A29:IV29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4" t="s">
        <v>0</v>
      </c>
      <c r="B6" s="56" t="s">
        <v>33</v>
      </c>
      <c r="C6" s="56" t="s">
        <v>29</v>
      </c>
      <c r="D6" s="56" t="s">
        <v>34</v>
      </c>
      <c r="E6" s="56" t="s">
        <v>35</v>
      </c>
      <c r="F6" s="56" t="s">
        <v>36</v>
      </c>
      <c r="G6" s="60" t="s">
        <v>10</v>
      </c>
      <c r="H6" s="61"/>
      <c r="I6" s="62"/>
      <c r="J6" s="58" t="s">
        <v>40</v>
      </c>
      <c r="K6" s="59"/>
    </row>
    <row r="7" spans="1:11" ht="33" customHeight="1">
      <c r="A7" s="55"/>
      <c r="B7" s="57"/>
      <c r="C7" s="57"/>
      <c r="D7" s="57"/>
      <c r="E7" s="57"/>
      <c r="F7" s="57"/>
      <c r="G7" s="23" t="s">
        <v>37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3860.6</v>
      </c>
      <c r="C8" s="27">
        <v>923.2</v>
      </c>
      <c r="D8" s="27">
        <v>4419.4</v>
      </c>
      <c r="E8" s="27">
        <v>927.3</v>
      </c>
      <c r="F8" s="27">
        <v>761.4</v>
      </c>
      <c r="G8" s="28">
        <f>F8/D8*100</f>
        <v>17.22858306557451</v>
      </c>
      <c r="H8" s="28">
        <f>F8/E8*100</f>
        <v>82.10934972500809</v>
      </c>
      <c r="I8" s="29">
        <f>F8/C8*100</f>
        <v>82.47400346620451</v>
      </c>
      <c r="J8" s="13">
        <f>F8/$F$22*100</f>
        <v>43.573308916103926</v>
      </c>
      <c r="K8" s="13">
        <f>F8/$F$31*100</f>
        <v>11.740759587361799</v>
      </c>
    </row>
    <row r="9" spans="1:11" ht="17.25" customHeight="1">
      <c r="A9" s="30" t="s">
        <v>22</v>
      </c>
      <c r="B9" s="26">
        <v>2138.2</v>
      </c>
      <c r="C9" s="27">
        <v>521.1</v>
      </c>
      <c r="D9" s="27">
        <v>2963.1</v>
      </c>
      <c r="E9" s="27">
        <v>740.6</v>
      </c>
      <c r="F9" s="27">
        <v>644.6</v>
      </c>
      <c r="G9" s="28">
        <f aca="true" t="shared" si="0" ref="G9:G31">F9/D9*100</f>
        <v>21.754243866221188</v>
      </c>
      <c r="H9" s="28">
        <f aca="true" t="shared" si="1" ref="H9:H31">F9/E9*100</f>
        <v>87.03753713205509</v>
      </c>
      <c r="I9" s="29">
        <f aca="true" t="shared" si="2" ref="I9:I31">F9/C9*100</f>
        <v>123.69986566877758</v>
      </c>
      <c r="J9" s="13">
        <f>F9/$F$22*100</f>
        <v>36.88909236580062</v>
      </c>
      <c r="K9" s="13">
        <f>F9/$F$31*100</f>
        <v>9.939707945906772</v>
      </c>
    </row>
    <row r="10" spans="1:11" ht="15.75" customHeight="1">
      <c r="A10" s="30" t="s">
        <v>6</v>
      </c>
      <c r="B10" s="26">
        <v>10.6</v>
      </c>
      <c r="C10" s="27">
        <v>5.6</v>
      </c>
      <c r="D10" s="27">
        <v>31.1</v>
      </c>
      <c r="E10" s="27">
        <v>0</v>
      </c>
      <c r="F10" s="27">
        <v>8.1</v>
      </c>
      <c r="G10" s="28">
        <f t="shared" si="0"/>
        <v>26.045016077170413</v>
      </c>
      <c r="H10" s="28" t="e">
        <f t="shared" si="1"/>
        <v>#DIV/0!</v>
      </c>
      <c r="I10" s="29">
        <f t="shared" si="2"/>
        <v>144.64285714285714</v>
      </c>
      <c r="J10" s="13">
        <f>F10/$F$22*100</f>
        <v>0.4635458395330205</v>
      </c>
      <c r="K10" s="13">
        <f>F10/$F$31*100</f>
        <v>0.12490169773789148</v>
      </c>
    </row>
    <row r="11" spans="1:11" ht="15.75" customHeight="1">
      <c r="A11" s="30" t="s">
        <v>3</v>
      </c>
      <c r="B11" s="26">
        <v>574.2</v>
      </c>
      <c r="C11" s="27">
        <v>16.1</v>
      </c>
      <c r="D11" s="27">
        <v>307.8</v>
      </c>
      <c r="E11" s="27">
        <v>12</v>
      </c>
      <c r="F11" s="27">
        <v>12.3</v>
      </c>
      <c r="G11" s="28">
        <f t="shared" si="0"/>
        <v>3.996101364522417</v>
      </c>
      <c r="H11" s="28">
        <f t="shared" si="1"/>
        <v>102.50000000000001</v>
      </c>
      <c r="I11" s="29">
        <f t="shared" si="2"/>
        <v>76.3975155279503</v>
      </c>
      <c r="J11" s="13">
        <f>F11/$F$22*100</f>
        <v>0.7039029415131053</v>
      </c>
      <c r="K11" s="13">
        <f>F11/$F$31*100</f>
        <v>0.1896655410093908</v>
      </c>
    </row>
    <row r="12" spans="1:11" ht="14.25" customHeight="1">
      <c r="A12" s="30" t="s">
        <v>1</v>
      </c>
      <c r="B12" s="26">
        <v>2021.7</v>
      </c>
      <c r="C12" s="27">
        <v>212.5</v>
      </c>
      <c r="D12" s="27">
        <v>1740.1</v>
      </c>
      <c r="E12" s="27">
        <v>225</v>
      </c>
      <c r="F12" s="27">
        <v>199.4</v>
      </c>
      <c r="G12" s="28">
        <f t="shared" si="0"/>
        <v>11.459111545313489</v>
      </c>
      <c r="H12" s="28">
        <f t="shared" si="1"/>
        <v>88.62222222222222</v>
      </c>
      <c r="I12" s="29">
        <f t="shared" si="2"/>
        <v>93.83529411764707</v>
      </c>
      <c r="J12" s="13">
        <f>F12/$F$22*100</f>
        <v>11.41123955591164</v>
      </c>
      <c r="K12" s="13">
        <f>F12/$F$31*100</f>
        <v>3.0747405591278474</v>
      </c>
    </row>
    <row r="13" spans="1:11" ht="15.75" customHeight="1">
      <c r="A13" s="30" t="s">
        <v>11</v>
      </c>
      <c r="B13" s="26">
        <v>0.7</v>
      </c>
      <c r="C13" s="27">
        <v>0.3</v>
      </c>
      <c r="D13" s="27">
        <v>3.8</v>
      </c>
      <c r="E13" s="27">
        <v>0.4</v>
      </c>
      <c r="F13" s="27">
        <v>0</v>
      </c>
      <c r="G13" s="28">
        <f t="shared" si="0"/>
        <v>0</v>
      </c>
      <c r="H13" s="28">
        <f t="shared" si="1"/>
        <v>0</v>
      </c>
      <c r="I13" s="29">
        <f t="shared" si="2"/>
        <v>0</v>
      </c>
      <c r="J13" s="13">
        <f>F13/$F$22*100</f>
        <v>0</v>
      </c>
      <c r="K13" s="13">
        <f>F13/$F$31*100</f>
        <v>0</v>
      </c>
    </row>
    <row r="14" spans="1:11" ht="15.75" customHeight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0"/>
        <v>#DIV/0!</v>
      </c>
      <c r="H14" s="28" t="e">
        <f t="shared" si="1"/>
        <v>#DIV/0!</v>
      </c>
      <c r="I14" s="29" t="e">
        <f t="shared" si="2"/>
        <v>#DIV/0!</v>
      </c>
      <c r="J14" s="13">
        <f>F14/$F$22*100</f>
        <v>0</v>
      </c>
      <c r="K14" s="13">
        <f>F14/$F$31*100</f>
        <v>0</v>
      </c>
    </row>
    <row r="15" spans="1:11" ht="15.75" customHeight="1">
      <c r="A15" s="30" t="s">
        <v>15</v>
      </c>
      <c r="B15" s="26">
        <v>234.8</v>
      </c>
      <c r="C15" s="27">
        <v>17.4</v>
      </c>
      <c r="D15" s="27">
        <v>180.5</v>
      </c>
      <c r="E15" s="27">
        <v>45.1</v>
      </c>
      <c r="F15" s="27">
        <v>66.8</v>
      </c>
      <c r="G15" s="28">
        <f t="shared" si="0"/>
        <v>37.00831024930748</v>
      </c>
      <c r="H15" s="28">
        <f t="shared" si="1"/>
        <v>148.1152993348115</v>
      </c>
      <c r="I15" s="29">
        <f t="shared" si="2"/>
        <v>383.9080459770115</v>
      </c>
      <c r="J15" s="13">
        <f>F15/$F$22*100</f>
        <v>3.822822479111823</v>
      </c>
      <c r="K15" s="13">
        <f>F15/$F$31*100</f>
        <v>1.0300535072705124</v>
      </c>
    </row>
    <row r="16" spans="1:11" ht="15.75" customHeight="1">
      <c r="A16" s="30" t="s">
        <v>14</v>
      </c>
      <c r="B16" s="26">
        <v>203.2</v>
      </c>
      <c r="C16" s="27">
        <v>46.1</v>
      </c>
      <c r="D16" s="27">
        <v>177.8</v>
      </c>
      <c r="E16" s="27">
        <v>44.4</v>
      </c>
      <c r="F16" s="27">
        <v>48.7</v>
      </c>
      <c r="G16" s="28">
        <f t="shared" si="0"/>
        <v>27.390326209223847</v>
      </c>
      <c r="H16" s="28">
        <f t="shared" si="1"/>
        <v>109.68468468468468</v>
      </c>
      <c r="I16" s="29">
        <f t="shared" si="2"/>
        <v>105.63991323210413</v>
      </c>
      <c r="J16" s="13">
        <f>F16/$F$22*100</f>
        <v>2.7869978253405066</v>
      </c>
      <c r="K16" s="13">
        <f>F16/$F$31*100</f>
        <v>0.750952182695718</v>
      </c>
    </row>
    <row r="17" spans="1:11" ht="24.75" customHeight="1">
      <c r="A17" s="31" t="s">
        <v>31</v>
      </c>
      <c r="B17" s="26">
        <v>42.8</v>
      </c>
      <c r="C17" s="27">
        <v>42.8</v>
      </c>
      <c r="D17" s="27">
        <v>0</v>
      </c>
      <c r="E17" s="27">
        <v>0</v>
      </c>
      <c r="F17" s="27">
        <v>6.1</v>
      </c>
      <c r="G17" s="28" t="e">
        <f t="shared" si="0"/>
        <v>#DIV/0!</v>
      </c>
      <c r="H17" s="28" t="e">
        <f t="shared" si="1"/>
        <v>#DIV/0!</v>
      </c>
      <c r="I17" s="29">
        <f t="shared" si="2"/>
        <v>14.252336448598129</v>
      </c>
      <c r="J17" s="13">
        <f>F17/$F$22*100</f>
        <v>0.34909007668536113</v>
      </c>
      <c r="K17" s="13">
        <f>F17/$F$31*100</f>
        <v>0.09406177237051087</v>
      </c>
    </row>
    <row r="18" spans="1:11" ht="13.5" customHeight="1" hidden="1">
      <c r="A18" s="32" t="s">
        <v>18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8" t="e">
        <f t="shared" si="0"/>
        <v>#DIV/0!</v>
      </c>
      <c r="H18" s="28" t="e">
        <f t="shared" si="1"/>
        <v>#DIV/0!</v>
      </c>
      <c r="I18" s="29" t="e">
        <f t="shared" si="2"/>
        <v>#DIV/0!</v>
      </c>
      <c r="J18" s="13">
        <f>F18/$F$22*100</f>
        <v>0</v>
      </c>
      <c r="K18" s="13">
        <f>F18/$F$31*100</f>
        <v>0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0"/>
        <v>#DIV/0!</v>
      </c>
      <c r="H19" s="28" t="e">
        <f t="shared" si="1"/>
        <v>#DIV/0!</v>
      </c>
      <c r="I19" s="29" t="e">
        <f t="shared" si="2"/>
        <v>#DIV/0!</v>
      </c>
      <c r="J19" s="13">
        <f>F19/$F$22*100</f>
        <v>0</v>
      </c>
      <c r="K19" s="13">
        <f>F19/$F$31*100</f>
        <v>0</v>
      </c>
    </row>
    <row r="20" spans="1:11" ht="15.75" customHeight="1" thickBot="1">
      <c r="A20" s="32" t="s">
        <v>23</v>
      </c>
      <c r="B20" s="33">
        <v>3.4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0"/>
        <v>#DIV/0!</v>
      </c>
      <c r="H20" s="28" t="e">
        <f t="shared" si="1"/>
        <v>#DIV/0!</v>
      </c>
      <c r="I20" s="29" t="e">
        <f t="shared" si="2"/>
        <v>#DIV/0!</v>
      </c>
      <c r="J20" s="13">
        <f>F20/$F$22*100</f>
        <v>0</v>
      </c>
      <c r="K20" s="13">
        <f>F20/$F$31*100</f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0"/>
        <v>#DIV/0!</v>
      </c>
      <c r="H21" s="28" t="e">
        <f t="shared" si="1"/>
        <v>#DIV/0!</v>
      </c>
      <c r="I21" s="29" t="e">
        <f t="shared" si="2"/>
        <v>#DIV/0!</v>
      </c>
      <c r="J21" s="13">
        <f>F21/$F$22*100</f>
        <v>0</v>
      </c>
      <c r="K21" s="13">
        <f>F21/$F$31*100</f>
        <v>0</v>
      </c>
    </row>
    <row r="22" spans="1:11" ht="16.5" customHeight="1" thickBot="1">
      <c r="A22" s="38" t="s">
        <v>16</v>
      </c>
      <c r="B22" s="63">
        <f>SUM(B8:B21)</f>
        <v>9090.199999999999</v>
      </c>
      <c r="C22" s="40">
        <f>SUM(C8:C21)</f>
        <v>1785.1</v>
      </c>
      <c r="D22" s="40">
        <f>SUM(D8:D21)</f>
        <v>9823.599999999999</v>
      </c>
      <c r="E22" s="40">
        <f>SUM(E8:E21)</f>
        <v>1994.8000000000002</v>
      </c>
      <c r="F22" s="40">
        <f>SUM(F8:F21)</f>
        <v>1747.3999999999999</v>
      </c>
      <c r="G22" s="41">
        <f t="shared" si="0"/>
        <v>17.787776375259583</v>
      </c>
      <c r="H22" s="41">
        <f t="shared" si="1"/>
        <v>87.59775416081811</v>
      </c>
      <c r="I22" s="42">
        <f t="shared" si="2"/>
        <v>97.88807349728307</v>
      </c>
      <c r="J22" s="14">
        <f>F22/$F$22*100</f>
        <v>100</v>
      </c>
      <c r="K22" s="15">
        <f>F22/$F$31*100</f>
        <v>26.94484279348044</v>
      </c>
    </row>
    <row r="23" spans="1:11" ht="13.5">
      <c r="A23" s="43" t="s">
        <v>7</v>
      </c>
      <c r="B23" s="44">
        <v>12870.1</v>
      </c>
      <c r="C23" s="45">
        <v>3665</v>
      </c>
      <c r="D23" s="45">
        <v>13581.8</v>
      </c>
      <c r="E23" s="45">
        <v>3870.6</v>
      </c>
      <c r="F23" s="45">
        <v>3870.6</v>
      </c>
      <c r="G23" s="46">
        <f t="shared" si="0"/>
        <v>28.4984317248082</v>
      </c>
      <c r="H23" s="46">
        <f t="shared" si="1"/>
        <v>100</v>
      </c>
      <c r="I23" s="47">
        <f t="shared" si="2"/>
        <v>105.60982264665756</v>
      </c>
      <c r="J23" s="9"/>
      <c r="K23" s="13">
        <f>F23/$F$31*100</f>
        <v>59.68450756349169</v>
      </c>
    </row>
    <row r="24" spans="1:11" ht="14.25" customHeight="1">
      <c r="A24" s="32" t="s">
        <v>9</v>
      </c>
      <c r="B24" s="33">
        <v>9001.8</v>
      </c>
      <c r="C24" s="34">
        <v>0</v>
      </c>
      <c r="D24" s="34">
        <v>11973.7</v>
      </c>
      <c r="E24" s="34">
        <v>414</v>
      </c>
      <c r="F24" s="34">
        <v>364.1</v>
      </c>
      <c r="G24" s="28">
        <f t="shared" si="0"/>
        <v>3.0408311549479277</v>
      </c>
      <c r="H24" s="28">
        <f t="shared" si="1"/>
        <v>87.94685990338165</v>
      </c>
      <c r="I24" s="47" t="e">
        <f t="shared" si="2"/>
        <v>#DIV/0!</v>
      </c>
      <c r="J24" s="9"/>
      <c r="K24" s="13">
        <f>F24/$F$31*100</f>
        <v>5.614408413131641</v>
      </c>
    </row>
    <row r="25" spans="1:11" ht="14.25" customHeight="1">
      <c r="A25" s="30" t="s">
        <v>5</v>
      </c>
      <c r="B25" s="26">
        <v>288.1</v>
      </c>
      <c r="C25" s="27">
        <v>70.3</v>
      </c>
      <c r="D25" s="27">
        <v>156.5</v>
      </c>
      <c r="E25" s="27">
        <v>41.8</v>
      </c>
      <c r="F25" s="27">
        <v>41.8</v>
      </c>
      <c r="G25" s="28">
        <f t="shared" si="0"/>
        <v>26.709265175718848</v>
      </c>
      <c r="H25" s="28">
        <f t="shared" si="1"/>
        <v>100</v>
      </c>
      <c r="I25" s="47">
        <f t="shared" si="2"/>
        <v>59.45945945945946</v>
      </c>
      <c r="J25" s="9"/>
      <c r="K25" s="13">
        <f>F25/$F$31*100</f>
        <v>0.6445544401782547</v>
      </c>
    </row>
    <row r="26" spans="1:11" ht="15.75" customHeight="1">
      <c r="A26" s="32" t="s">
        <v>13</v>
      </c>
      <c r="B26" s="26">
        <v>2771.7</v>
      </c>
      <c r="C26" s="27">
        <v>756.2</v>
      </c>
      <c r="D26" s="27">
        <v>2713.8</v>
      </c>
      <c r="E26" s="27">
        <v>436.9</v>
      </c>
      <c r="F26" s="27">
        <v>461.2</v>
      </c>
      <c r="G26" s="28">
        <f t="shared" si="0"/>
        <v>16.994620089910825</v>
      </c>
      <c r="H26" s="28">
        <f t="shared" si="1"/>
        <v>105.56191348134585</v>
      </c>
      <c r="I26" s="47">
        <f t="shared" si="2"/>
        <v>60.98915630785506</v>
      </c>
      <c r="J26" s="9"/>
      <c r="K26" s="13">
        <f>F26/$F$31*100</f>
        <v>7.111686789717969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0"/>
        <v>#DIV/0!</v>
      </c>
      <c r="H27" s="28" t="e">
        <f t="shared" si="1"/>
        <v>#DIV/0!</v>
      </c>
      <c r="I27" s="47" t="e">
        <f t="shared" si="2"/>
        <v>#DIV/0!</v>
      </c>
      <c r="J27" s="9"/>
      <c r="K27" s="13">
        <f>F27/$F$31*100</f>
        <v>0</v>
      </c>
    </row>
    <row r="28" spans="1:11" ht="15.75" customHeight="1" thickBot="1">
      <c r="A28" s="32" t="s">
        <v>30</v>
      </c>
      <c r="B28" s="64">
        <v>27.7</v>
      </c>
      <c r="C28" s="27">
        <v>27.8</v>
      </c>
      <c r="D28" s="27">
        <v>0</v>
      </c>
      <c r="E28" s="27">
        <v>0</v>
      </c>
      <c r="F28" s="27">
        <v>0</v>
      </c>
      <c r="G28" s="28" t="e">
        <f t="shared" si="0"/>
        <v>#DIV/0!</v>
      </c>
      <c r="H28" s="28" t="e">
        <f t="shared" si="1"/>
        <v>#DIV/0!</v>
      </c>
      <c r="I28" s="47"/>
      <c r="J28" s="9"/>
      <c r="K28" s="13">
        <f>F28/$F$31*100</f>
        <v>0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0"/>
        <v>#DIV/0!</v>
      </c>
      <c r="H29" s="28" t="e">
        <f t="shared" si="1"/>
        <v>#DIV/0!</v>
      </c>
      <c r="I29" s="47" t="e">
        <f t="shared" si="2"/>
        <v>#DIV/0!</v>
      </c>
      <c r="J29" s="9"/>
      <c r="K29" s="13">
        <f>F29/$F$31*100</f>
        <v>0</v>
      </c>
    </row>
    <row r="30" spans="1:11" ht="15.75" customHeight="1" thickBot="1">
      <c r="A30" s="38" t="s">
        <v>21</v>
      </c>
      <c r="B30" s="39">
        <f>SUM(B23:B29)</f>
        <v>24959.4</v>
      </c>
      <c r="C30" s="40">
        <f>SUM(C23:C29)</f>
        <v>4519.3</v>
      </c>
      <c r="D30" s="40">
        <f>SUM(D23:D29)</f>
        <v>28425.8</v>
      </c>
      <c r="E30" s="40">
        <f>SUM(E23:E29)</f>
        <v>4763.3</v>
      </c>
      <c r="F30" s="40">
        <f>SUM(F23:F29)</f>
        <v>4737.7</v>
      </c>
      <c r="G30" s="41">
        <f t="shared" si="0"/>
        <v>16.666901195392917</v>
      </c>
      <c r="H30" s="41">
        <f t="shared" si="1"/>
        <v>99.46255747066108</v>
      </c>
      <c r="I30" s="42">
        <f t="shared" si="2"/>
        <v>104.83260681964019</v>
      </c>
      <c r="J30" s="16"/>
      <c r="K30" s="15">
        <f>F30/$F$31*100</f>
        <v>73.05515720651957</v>
      </c>
    </row>
    <row r="31" spans="1:11" ht="14.25" thickBot="1">
      <c r="A31" s="38" t="s">
        <v>4</v>
      </c>
      <c r="B31" s="49">
        <f>B30+B22</f>
        <v>34049.6</v>
      </c>
      <c r="C31" s="50">
        <f>C30+C22</f>
        <v>6304.4</v>
      </c>
      <c r="D31" s="50">
        <f>D30+D22</f>
        <v>38249.399999999994</v>
      </c>
      <c r="E31" s="50">
        <f>E30+E22</f>
        <v>6758.1</v>
      </c>
      <c r="F31" s="50">
        <f>F30+F22</f>
        <v>6485.099999999999</v>
      </c>
      <c r="G31" s="41">
        <f t="shared" si="0"/>
        <v>16.95477576118841</v>
      </c>
      <c r="H31" s="41">
        <f t="shared" si="1"/>
        <v>95.96040307186931</v>
      </c>
      <c r="I31" s="42">
        <f t="shared" si="2"/>
        <v>102.86625214136158</v>
      </c>
      <c r="J31" s="16"/>
      <c r="K31" s="15">
        <f>F31/$F$31*100</f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2020-04-17T08:16:35Z</cp:lastPrinted>
  <dcterms:created xsi:type="dcterms:W3CDTF">2006-03-15T08:27:04Z</dcterms:created>
  <dcterms:modified xsi:type="dcterms:W3CDTF">2021-04-14T08:28:46Z</dcterms:modified>
  <cp:category/>
  <cp:version/>
  <cp:contentType/>
  <cp:contentStatus/>
</cp:coreProperties>
</file>