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20" windowWidth="12690" windowHeight="121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<sst xmlns="http://schemas.openxmlformats.org/spreadsheetml/2006/main" count="38" uniqueCount="38">
  <si>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Наименование КВД</t>
  </si>
  <si>
    <t>Земельный налог</t>
  </si>
  <si>
    <t>Налог на доходы физических лиц</t>
  </si>
  <si>
    <t>Налог на имущество физических лиц</t>
  </si>
  <si>
    <t>Административные платежи</t>
  </si>
  <si>
    <t>Всего доходов:</t>
  </si>
  <si>
    <t xml:space="preserve">Субвенции </t>
  </si>
  <si>
    <t>Единый сельскохозяйственный налог</t>
  </si>
  <si>
    <t xml:space="preserve">Дотации </t>
  </si>
  <si>
    <t>Прочие неналоговые доходы</t>
  </si>
  <si>
    <t>Субсидии</t>
  </si>
  <si>
    <t xml:space="preserve">  % исполнения</t>
  </si>
  <si>
    <t xml:space="preserve">Госпошлина </t>
  </si>
  <si>
    <t>Доходы от продажи земельных участков</t>
  </si>
  <si>
    <t>Иные межбюджетные трансферты</t>
  </si>
  <si>
    <t>Прочие поступления от использования имущества</t>
  </si>
  <si>
    <t>Аренда имущества</t>
  </si>
  <si>
    <t>Итого налоговых и неналоговых доходов:</t>
  </si>
  <si>
    <t>Приложение 1</t>
  </si>
  <si>
    <t>Доходы от реализации имущества</t>
  </si>
  <si>
    <t>Возврат остатков межбюджетных трансфертов</t>
  </si>
  <si>
    <t>ед.изм.: тыс.руб.</t>
  </si>
  <si>
    <t>Итого безвозмездных поступлений:</t>
  </si>
  <si>
    <t>Прочие доходы от оказания платных услуг  (работ) и компенсации затрат государства</t>
  </si>
  <si>
    <t>Доходы от уплаты акцизов на нефтепродукты</t>
  </si>
  <si>
    <t>Штрафы</t>
  </si>
  <si>
    <t>налоговые и неналоговые</t>
  </si>
  <si>
    <t>общая</t>
  </si>
  <si>
    <t>Факт 1 кв.   2016 г.</t>
  </si>
  <si>
    <t>Исполнение доходной части бюджета Старопольского сельского поселения на 01.04.2017 г.</t>
  </si>
  <si>
    <t>Факт 2016 г.</t>
  </si>
  <si>
    <t>План 2017 г.</t>
  </si>
  <si>
    <t>План 1 кв.    2017 г.</t>
  </si>
  <si>
    <t>Факт 1 кв.   2017 г.</t>
  </si>
  <si>
    <t>к плану 2017 г.</t>
  </si>
  <si>
    <t>к плану       1 кв.    2017 г.</t>
  </si>
  <si>
    <t>к факту      1 кв.    2016 г.</t>
  </si>
  <si>
    <t>структура факт 2017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</si>
</sst>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"/>
    <numFmt numFmtId="180" formatCode="[$-FC19]d\ mmmm\ yyyy\ &quot;г.&quot;"/>
    <numFmt numFmtId="181" formatCode="0.00000000"/>
  </numFmts>
  <fonts count="67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 Cyr"/>
      <family val="0"/>
    </font>
    <font>
      <b/>
      <sz val="12"/>
      <color indexed="10"/>
      <name val="Arial Narrow"/>
      <family val="2"/>
    </font>
    <font>
      <sz val="8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8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9.5"/>
      <name val="MS Sans Serif"/>
      <family val="2"/>
    </font>
    <font>
      <b/>
      <sz val="10"/>
      <name val="Arial Cyr"/>
      <family val="0"/>
    </font>
    <font>
      <b/>
      <sz val="8"/>
      <name val="MS Sans Serif"/>
      <family val="2"/>
    </font>
    <font>
      <sz val="8"/>
      <name val="MS Sans Serif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Times New Roman"/>
      <family val="1"/>
    </font>
    <font>
      <sz val="9"/>
      <name val="Arial Narrow"/>
      <family val="2"/>
    </font>
    <font>
      <b/>
      <sz val="9"/>
      <name val="Times New Roman"/>
      <family val="1"/>
    </font>
    <font>
      <b/>
      <sz val="9"/>
      <name val="Arial Narrow"/>
      <family val="2"/>
    </font>
    <font>
      <b/>
      <sz val="10"/>
      <name val="Arial"/>
      <family val="2"/>
    </font>
    <font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49" fontId="8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49" fontId="12" fillId="0" borderId="0" xfId="0" applyNumberFormat="1" applyFont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49" fontId="13" fillId="0" borderId="0" xfId="0" applyNumberFormat="1" applyFont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right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179" fontId="32" fillId="0" borderId="12" xfId="0" applyNumberFormat="1" applyFont="1" applyFill="1" applyBorder="1" applyAlignment="1">
      <alignment horizontal="right" vertical="center" wrapText="1"/>
    </xf>
    <xf numFmtId="179" fontId="32" fillId="0" borderId="13" xfId="0" applyNumberFormat="1" applyFont="1" applyFill="1" applyBorder="1" applyAlignment="1">
      <alignment horizontal="right" vertical="center" wrapText="1"/>
    </xf>
    <xf numFmtId="179" fontId="32" fillId="0" borderId="14" xfId="0" applyNumberFormat="1" applyFont="1" applyFill="1" applyBorder="1" applyAlignment="1">
      <alignment horizontal="right" vertical="center" wrapText="1"/>
    </xf>
    <xf numFmtId="179" fontId="33" fillId="0" borderId="15" xfId="0" applyNumberFormat="1" applyFont="1" applyFill="1" applyBorder="1" applyAlignment="1">
      <alignment horizontal="right" vertical="center" wrapText="1"/>
    </xf>
    <xf numFmtId="179" fontId="32" fillId="0" borderId="16" xfId="0" applyNumberFormat="1" applyFont="1" applyFill="1" applyBorder="1" applyAlignment="1">
      <alignment horizontal="right" vertical="center" wrapText="1"/>
    </xf>
    <xf numFmtId="179" fontId="32" fillId="0" borderId="17" xfId="0" applyNumberFormat="1" applyFont="1" applyFill="1" applyBorder="1" applyAlignment="1">
      <alignment horizontal="right" vertical="center" wrapText="1"/>
    </xf>
    <xf numFmtId="179" fontId="33" fillId="0" borderId="14" xfId="0" applyNumberFormat="1" applyFont="1" applyFill="1" applyBorder="1" applyAlignment="1">
      <alignment horizontal="right" vertical="center" wrapText="1"/>
    </xf>
    <xf numFmtId="49" fontId="31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73" fontId="32" fillId="0" borderId="20" xfId="0" applyNumberFormat="1" applyFont="1" applyBorder="1" applyAlignment="1">
      <alignment horizontal="left" vertical="center"/>
    </xf>
    <xf numFmtId="179" fontId="34" fillId="0" borderId="12" xfId="0" applyNumberFormat="1" applyFont="1" applyFill="1" applyBorder="1" applyAlignment="1">
      <alignment horizontal="right" vertical="center" wrapText="1"/>
    </xf>
    <xf numFmtId="49" fontId="32" fillId="0" borderId="20" xfId="0" applyNumberFormat="1" applyFont="1" applyBorder="1" applyAlignment="1">
      <alignment horizontal="left" vertical="center"/>
    </xf>
    <xf numFmtId="49" fontId="32" fillId="0" borderId="20" xfId="0" applyNumberFormat="1" applyFont="1" applyBorder="1" applyAlignment="1">
      <alignment horizontal="left" vertical="center" wrapText="1"/>
    </xf>
    <xf numFmtId="49" fontId="32" fillId="0" borderId="21" xfId="0" applyNumberFormat="1" applyFont="1" applyBorder="1" applyAlignment="1">
      <alignment horizontal="left" vertical="center"/>
    </xf>
    <xf numFmtId="179" fontId="34" fillId="0" borderId="13" xfId="0" applyNumberFormat="1" applyFont="1" applyFill="1" applyBorder="1" applyAlignment="1">
      <alignment horizontal="right" vertical="center" wrapText="1"/>
    </xf>
    <xf numFmtId="49" fontId="32" fillId="0" borderId="22" xfId="0" applyNumberFormat="1" applyFont="1" applyBorder="1" applyAlignment="1">
      <alignment horizontal="left" vertical="center"/>
    </xf>
    <xf numFmtId="179" fontId="34" fillId="0" borderId="14" xfId="0" applyNumberFormat="1" applyFont="1" applyFill="1" applyBorder="1" applyAlignment="1">
      <alignment horizontal="right" vertical="center" wrapText="1"/>
    </xf>
    <xf numFmtId="49" fontId="33" fillId="0" borderId="23" xfId="0" applyNumberFormat="1" applyFont="1" applyBorder="1" applyAlignment="1">
      <alignment horizontal="left" vertical="center"/>
    </xf>
    <xf numFmtId="179" fontId="35" fillId="0" borderId="15" xfId="0" applyNumberFormat="1" applyFont="1" applyFill="1" applyBorder="1" applyAlignment="1">
      <alignment horizontal="right" vertical="center" wrapText="1"/>
    </xf>
    <xf numFmtId="49" fontId="32" fillId="0" borderId="19" xfId="0" applyNumberFormat="1" applyFont="1" applyBorder="1" applyAlignment="1">
      <alignment horizontal="left" vertical="center"/>
    </xf>
    <xf numFmtId="179" fontId="34" fillId="0" borderId="16" xfId="0" applyNumberFormat="1" applyFont="1" applyFill="1" applyBorder="1" applyAlignment="1">
      <alignment horizontal="right" vertical="center" wrapText="1"/>
    </xf>
    <xf numFmtId="179" fontId="34" fillId="0" borderId="17" xfId="0" applyNumberFormat="1" applyFont="1" applyFill="1" applyBorder="1" applyAlignment="1">
      <alignment horizontal="right" vertical="center" wrapText="1"/>
    </xf>
    <xf numFmtId="179" fontId="35" fillId="0" borderId="14" xfId="0" applyNumberFormat="1" applyFont="1" applyFill="1" applyBorder="1" applyAlignment="1">
      <alignment horizontal="right" vertical="center" wrapText="1"/>
    </xf>
    <xf numFmtId="49" fontId="36" fillId="0" borderId="0" xfId="0" applyNumberFormat="1" applyFont="1" applyBorder="1" applyAlignment="1">
      <alignment horizontal="left" vertical="center"/>
    </xf>
    <xf numFmtId="49" fontId="37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49" fontId="31" fillId="0" borderId="25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39" fillId="0" borderId="26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9" fontId="43" fillId="0" borderId="12" xfId="0" applyNumberFormat="1" applyFont="1" applyFill="1" applyBorder="1" applyAlignment="1">
      <alignment horizontal="right" vertical="center" wrapText="1"/>
    </xf>
    <xf numFmtId="179" fontId="43" fillId="0" borderId="26" xfId="0" applyNumberFormat="1" applyFont="1" applyFill="1" applyBorder="1" applyAlignment="1">
      <alignment horizontal="right" vertical="center" wrapText="1"/>
    </xf>
    <xf numFmtId="172" fontId="44" fillId="0" borderId="0" xfId="0" applyNumberFormat="1" applyFont="1" applyAlignment="1">
      <alignment/>
    </xf>
    <xf numFmtId="179" fontId="45" fillId="0" borderId="15" xfId="0" applyNumberFormat="1" applyFont="1" applyFill="1" applyBorder="1" applyAlignment="1">
      <alignment horizontal="right" vertical="center" wrapText="1"/>
    </xf>
    <xf numFmtId="179" fontId="45" fillId="0" borderId="27" xfId="0" applyNumberFormat="1" applyFont="1" applyFill="1" applyBorder="1" applyAlignment="1">
      <alignment horizontal="right" vertical="center" wrapText="1"/>
    </xf>
    <xf numFmtId="172" fontId="46" fillId="0" borderId="23" xfId="0" applyNumberFormat="1" applyFont="1" applyBorder="1" applyAlignment="1">
      <alignment/>
    </xf>
    <xf numFmtId="172" fontId="46" fillId="0" borderId="28" xfId="0" applyNumberFormat="1" applyFont="1" applyBorder="1" applyAlignment="1">
      <alignment/>
    </xf>
    <xf numFmtId="179" fontId="43" fillId="0" borderId="11" xfId="0" applyNumberFormat="1" applyFont="1" applyFill="1" applyBorder="1" applyAlignment="1">
      <alignment horizontal="right" vertical="center" wrapText="1"/>
    </xf>
    <xf numFmtId="179" fontId="43" fillId="0" borderId="29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179" fontId="43" fillId="0" borderId="17" xfId="0" applyNumberFormat="1" applyFont="1" applyFill="1" applyBorder="1" applyAlignment="1">
      <alignment horizontal="right" vertical="center" wrapText="1"/>
    </xf>
    <xf numFmtId="0" fontId="47" fillId="0" borderId="23" xfId="0" applyFont="1" applyBorder="1" applyAlignment="1">
      <alignment/>
    </xf>
    <xf numFmtId="179" fontId="66" fillId="0" borderId="12" xfId="0" applyNumberFormat="1" applyFont="1" applyFill="1" applyBorder="1" applyAlignment="1">
      <alignment horizontal="right" vertical="center" wrapText="1"/>
    </xf>
    <xf numFmtId="179" fontId="66" fillId="0" borderId="26" xfId="0" applyNumberFormat="1" applyFont="1" applyFill="1" applyBorder="1" applyAlignment="1">
      <alignment horizontal="right" vertical="center" wrapText="1"/>
    </xf>
    <xf numFmtId="179" fontId="66" fillId="0" borderId="29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">
      <selection activeCell="F37" sqref="F37"/>
    </sheetView>
  </sheetViews>
  <sheetFormatPr defaultColWidth="9.00390625" defaultRowHeight="12.75"/>
  <cols>
    <col min="1" max="1" width="41.625" style="1" customWidth="1"/>
    <col min="2" max="2" width="13.125" style="2" customWidth="1"/>
    <col min="3" max="3" width="12.25390625" style="2" customWidth="1"/>
    <col min="4" max="4" width="11.625" style="2" customWidth="1"/>
    <col min="5" max="5" width="12.25390625" style="2" customWidth="1"/>
    <col min="6" max="6" width="12.125" style="2" customWidth="1"/>
    <col min="7" max="7" width="9.125" style="2" customWidth="1"/>
    <col min="8" max="8" width="8.375" style="2" customWidth="1"/>
    <col min="9" max="9" width="8.75390625" style="2" customWidth="1"/>
    <col min="10" max="10" width="10.875" style="1" customWidth="1"/>
    <col min="11" max="16384" width="9.125" style="1" customWidth="1"/>
  </cols>
  <sheetData>
    <row r="1" ht="15.75">
      <c r="I1" s="49" t="s">
        <v>18</v>
      </c>
    </row>
    <row r="2" spans="1:9" s="5" customFormat="1" ht="18">
      <c r="A2" s="39" t="s">
        <v>29</v>
      </c>
      <c r="B2" s="4"/>
      <c r="C2" s="4"/>
      <c r="D2" s="4"/>
      <c r="E2" s="4"/>
      <c r="F2" s="4"/>
      <c r="G2" s="4"/>
      <c r="H2" s="4"/>
      <c r="I2" s="50"/>
    </row>
    <row r="3" spans="1:9" ht="15.75">
      <c r="A3" s="6"/>
      <c r="B3" s="3"/>
      <c r="C3" s="3"/>
      <c r="D3" s="3"/>
      <c r="E3" s="3"/>
      <c r="F3" s="3"/>
      <c r="G3" s="3"/>
      <c r="H3" s="3"/>
      <c r="I3" s="49"/>
    </row>
    <row r="4" spans="1:9" ht="13.5" thickBot="1">
      <c r="A4" s="7"/>
      <c r="B4" s="8"/>
      <c r="C4" s="8"/>
      <c r="D4" s="8"/>
      <c r="E4" s="8"/>
      <c r="G4" s="8"/>
      <c r="H4" s="52" t="s">
        <v>21</v>
      </c>
      <c r="I4" s="51"/>
    </row>
    <row r="5" spans="1:11" ht="25.5" customHeight="1">
      <c r="A5" s="23" t="s">
        <v>0</v>
      </c>
      <c r="B5" s="14" t="s">
        <v>30</v>
      </c>
      <c r="C5" s="14" t="s">
        <v>28</v>
      </c>
      <c r="D5" s="14" t="s">
        <v>31</v>
      </c>
      <c r="E5" s="14" t="s">
        <v>32</v>
      </c>
      <c r="F5" s="14" t="s">
        <v>33</v>
      </c>
      <c r="G5" s="40" t="s">
        <v>11</v>
      </c>
      <c r="H5" s="41"/>
      <c r="I5" s="42"/>
      <c r="J5" s="43" t="s">
        <v>37</v>
      </c>
      <c r="K5" s="44"/>
    </row>
    <row r="6" spans="1:11" ht="33" customHeight="1">
      <c r="A6" s="24"/>
      <c r="B6" s="15"/>
      <c r="C6" s="15"/>
      <c r="D6" s="15"/>
      <c r="E6" s="15"/>
      <c r="F6" s="15"/>
      <c r="G6" s="45" t="s">
        <v>34</v>
      </c>
      <c r="H6" s="45" t="s">
        <v>35</v>
      </c>
      <c r="I6" s="46" t="s">
        <v>36</v>
      </c>
      <c r="J6" s="47" t="s">
        <v>26</v>
      </c>
      <c r="K6" s="48" t="s">
        <v>27</v>
      </c>
    </row>
    <row r="7" spans="1:11" ht="13.5">
      <c r="A7" s="25" t="s">
        <v>2</v>
      </c>
      <c r="B7" s="26">
        <v>1330.4</v>
      </c>
      <c r="C7" s="16">
        <v>241.3</v>
      </c>
      <c r="D7" s="16">
        <v>1366.9</v>
      </c>
      <c r="E7" s="16">
        <v>309.2</v>
      </c>
      <c r="F7" s="16">
        <v>396.4</v>
      </c>
      <c r="G7" s="53">
        <f>F7/D7*100</f>
        <v>28.99992684175872</v>
      </c>
      <c r="H7" s="53">
        <f>F7/E7*100</f>
        <v>128.2018111254851</v>
      </c>
      <c r="I7" s="54">
        <f>F7/C7*100</f>
        <v>164.27683381682553</v>
      </c>
      <c r="J7" s="55">
        <f>F7/$F$21*100</f>
        <v>31.47530570112752</v>
      </c>
      <c r="K7" s="55">
        <f>F7/$F$28*100</f>
        <v>4.93611934351107</v>
      </c>
    </row>
    <row r="8" spans="1:11" ht="13.5" customHeight="1">
      <c r="A8" s="27" t="s">
        <v>24</v>
      </c>
      <c r="B8" s="26">
        <v>2028.6</v>
      </c>
      <c r="C8" s="16">
        <v>394.1</v>
      </c>
      <c r="D8" s="16">
        <v>1853.5</v>
      </c>
      <c r="E8" s="16">
        <v>462.6</v>
      </c>
      <c r="F8" s="16">
        <v>400.5</v>
      </c>
      <c r="G8" s="53">
        <f aca="true" t="shared" si="0" ref="G8:G28">F8/D8*100</f>
        <v>21.60776908551389</v>
      </c>
      <c r="H8" s="53">
        <f aca="true" t="shared" si="1" ref="H8:H28">F8/E8*100</f>
        <v>86.57587548638132</v>
      </c>
      <c r="I8" s="54">
        <f aca="true" t="shared" si="2" ref="I8:I28">F8/C8*100</f>
        <v>101.62395331134229</v>
      </c>
      <c r="J8" s="55">
        <f>F8/$F$21*100</f>
        <v>31.800857551214868</v>
      </c>
      <c r="K8" s="55">
        <f>F8/$F$28*100</f>
        <v>4.98717405922347</v>
      </c>
    </row>
    <row r="9" spans="1:11" ht="13.5">
      <c r="A9" s="27" t="s">
        <v>7</v>
      </c>
      <c r="B9" s="26">
        <v>38.6</v>
      </c>
      <c r="C9" s="16">
        <v>34.7</v>
      </c>
      <c r="D9" s="16">
        <v>39.5</v>
      </c>
      <c r="E9" s="16">
        <v>33.4</v>
      </c>
      <c r="F9" s="16">
        <v>33.3</v>
      </c>
      <c r="G9" s="53">
        <f t="shared" si="0"/>
        <v>84.30379746835442</v>
      </c>
      <c r="H9" s="53">
        <f t="shared" si="1"/>
        <v>99.7005988023952</v>
      </c>
      <c r="I9" s="54">
        <f t="shared" si="2"/>
        <v>95.96541786743515</v>
      </c>
      <c r="J9" s="55">
        <f>F9/$F$21*100</f>
        <v>2.644116245831348</v>
      </c>
      <c r="K9" s="55">
        <f>F9/$F$28*100</f>
        <v>0.4146639105421761</v>
      </c>
    </row>
    <row r="10" spans="1:11" ht="13.5">
      <c r="A10" s="27" t="s">
        <v>3</v>
      </c>
      <c r="B10" s="26">
        <v>237.1</v>
      </c>
      <c r="C10" s="16">
        <v>13.4</v>
      </c>
      <c r="D10" s="16">
        <v>320</v>
      </c>
      <c r="E10" s="16">
        <v>10</v>
      </c>
      <c r="F10" s="16">
        <v>19.4</v>
      </c>
      <c r="G10" s="53">
        <f t="shared" si="0"/>
        <v>6.0625</v>
      </c>
      <c r="H10" s="53">
        <f t="shared" si="1"/>
        <v>194</v>
      </c>
      <c r="I10" s="54">
        <f t="shared" si="2"/>
        <v>144.77611940298507</v>
      </c>
      <c r="J10" s="55">
        <f>F10/$F$21*100</f>
        <v>1.5404160711449897</v>
      </c>
      <c r="K10" s="55">
        <f>F10/$F$28*100</f>
        <v>0.241575971907454</v>
      </c>
    </row>
    <row r="11" spans="1:11" ht="15.75" customHeight="1">
      <c r="A11" s="27" t="s">
        <v>1</v>
      </c>
      <c r="B11" s="26">
        <v>1324.8</v>
      </c>
      <c r="C11" s="16">
        <v>181.1</v>
      </c>
      <c r="D11" s="16">
        <v>1478.1</v>
      </c>
      <c r="E11" s="16">
        <v>194</v>
      </c>
      <c r="F11" s="16">
        <v>256.8</v>
      </c>
      <c r="G11" s="53">
        <f t="shared" si="0"/>
        <v>17.373655368378323</v>
      </c>
      <c r="H11" s="53">
        <f t="shared" si="1"/>
        <v>132.37113402061854</v>
      </c>
      <c r="I11" s="54">
        <f t="shared" si="2"/>
        <v>141.8001104362231</v>
      </c>
      <c r="J11" s="55">
        <f>F11/$F$21*100</f>
        <v>20.390662220104815</v>
      </c>
      <c r="K11" s="55">
        <f>F11/$F$28*100</f>
        <v>3.197768535352278</v>
      </c>
    </row>
    <row r="12" spans="1:11" ht="15.75" customHeight="1">
      <c r="A12" s="27" t="s">
        <v>12</v>
      </c>
      <c r="B12" s="26">
        <v>11.7</v>
      </c>
      <c r="C12" s="16">
        <v>2.7</v>
      </c>
      <c r="D12" s="16">
        <v>13</v>
      </c>
      <c r="E12" s="16">
        <v>2</v>
      </c>
      <c r="F12" s="16">
        <v>9</v>
      </c>
      <c r="G12" s="53">
        <f t="shared" si="0"/>
        <v>69.23076923076923</v>
      </c>
      <c r="H12" s="53">
        <f t="shared" si="1"/>
        <v>450</v>
      </c>
      <c r="I12" s="54">
        <f t="shared" si="2"/>
        <v>333.3333333333333</v>
      </c>
      <c r="J12" s="55">
        <f>F12/$F$21*100</f>
        <v>0.714626012386851</v>
      </c>
      <c r="K12" s="55">
        <f>F12/$F$28*100</f>
        <v>0.11207132717356114</v>
      </c>
    </row>
    <row r="13" spans="1:11" ht="15.75" customHeight="1">
      <c r="A13" s="27" t="s">
        <v>16</v>
      </c>
      <c r="B13" s="26">
        <v>1597.2</v>
      </c>
      <c r="C13" s="16">
        <v>336.3</v>
      </c>
      <c r="D13" s="16">
        <v>1395.2</v>
      </c>
      <c r="E13" s="16">
        <v>348.8</v>
      </c>
      <c r="F13" s="16">
        <v>19.7</v>
      </c>
      <c r="G13" s="53">
        <f t="shared" si="0"/>
        <v>1.4119839449541283</v>
      </c>
      <c r="H13" s="53">
        <f t="shared" si="1"/>
        <v>5.647935779816513</v>
      </c>
      <c r="I13" s="54">
        <f t="shared" si="2"/>
        <v>5.8578650014867675</v>
      </c>
      <c r="J13" s="55">
        <f>F13/$F$21*100</f>
        <v>1.5642369382245516</v>
      </c>
      <c r="K13" s="55">
        <f>F13/$F$28*100</f>
        <v>0.24531168281323937</v>
      </c>
    </row>
    <row r="14" spans="1:11" ht="15.75" customHeight="1">
      <c r="A14" s="27" t="s">
        <v>15</v>
      </c>
      <c r="B14" s="26">
        <v>294.7</v>
      </c>
      <c r="C14" s="16">
        <v>133.6</v>
      </c>
      <c r="D14" s="16">
        <v>183.7</v>
      </c>
      <c r="E14" s="16">
        <v>45.7</v>
      </c>
      <c r="F14" s="16">
        <v>39</v>
      </c>
      <c r="G14" s="53">
        <f t="shared" si="0"/>
        <v>21.230266739248776</v>
      </c>
      <c r="H14" s="53">
        <f t="shared" si="1"/>
        <v>85.33916849015317</v>
      </c>
      <c r="I14" s="54">
        <f t="shared" si="2"/>
        <v>29.191616766467064</v>
      </c>
      <c r="J14" s="55">
        <f>F14/$F$21*100</f>
        <v>3.096712720343021</v>
      </c>
      <c r="K14" s="55">
        <f>F14/$F$28*100</f>
        <v>0.4856424177520983</v>
      </c>
    </row>
    <row r="15" spans="1:11" ht="24.75" customHeight="1">
      <c r="A15" s="28" t="s">
        <v>23</v>
      </c>
      <c r="B15" s="26">
        <v>328.3</v>
      </c>
      <c r="C15" s="16">
        <v>97.8</v>
      </c>
      <c r="D15" s="16">
        <v>401.7</v>
      </c>
      <c r="E15" s="16">
        <v>67</v>
      </c>
      <c r="F15" s="16">
        <v>84.3</v>
      </c>
      <c r="G15" s="53">
        <f t="shared" si="0"/>
        <v>20.985810306198655</v>
      </c>
      <c r="H15" s="53">
        <f t="shared" si="1"/>
        <v>125.82089552238807</v>
      </c>
      <c r="I15" s="54">
        <f t="shared" si="2"/>
        <v>86.1963190184049</v>
      </c>
      <c r="J15" s="55">
        <f>F15/$F$21*100</f>
        <v>6.6936636493568376</v>
      </c>
      <c r="K15" s="55">
        <f>F15/$F$28*100</f>
        <v>1.0497347645256891</v>
      </c>
    </row>
    <row r="16" spans="1:11" ht="13.5" customHeight="1" hidden="1">
      <c r="A16" s="29" t="s">
        <v>19</v>
      </c>
      <c r="B16" s="30">
        <v>0</v>
      </c>
      <c r="C16" s="17">
        <v>0</v>
      </c>
      <c r="D16" s="17">
        <v>0</v>
      </c>
      <c r="E16" s="17">
        <v>0</v>
      </c>
      <c r="F16" s="17">
        <v>0</v>
      </c>
      <c r="G16" s="65" t="e">
        <f t="shared" si="0"/>
        <v>#DIV/0!</v>
      </c>
      <c r="H16" s="65" t="e">
        <f t="shared" si="1"/>
        <v>#DIV/0!</v>
      </c>
      <c r="I16" s="66" t="e">
        <f t="shared" si="2"/>
        <v>#DIV/0!</v>
      </c>
      <c r="J16" s="55">
        <f>F16/$F$21*100</f>
        <v>0</v>
      </c>
      <c r="K16" s="55">
        <f>F16/$F$28*100</f>
        <v>0</v>
      </c>
    </row>
    <row r="17" spans="1:11" ht="13.5" hidden="1">
      <c r="A17" s="29" t="s">
        <v>13</v>
      </c>
      <c r="B17" s="30">
        <v>0</v>
      </c>
      <c r="C17" s="17">
        <v>0</v>
      </c>
      <c r="D17" s="17">
        <v>0</v>
      </c>
      <c r="E17" s="17">
        <v>0</v>
      </c>
      <c r="F17" s="17">
        <v>0</v>
      </c>
      <c r="G17" s="65" t="e">
        <f t="shared" si="0"/>
        <v>#DIV/0!</v>
      </c>
      <c r="H17" s="65" t="e">
        <f t="shared" si="1"/>
        <v>#DIV/0!</v>
      </c>
      <c r="I17" s="66" t="e">
        <f t="shared" si="2"/>
        <v>#DIV/0!</v>
      </c>
      <c r="J17" s="55">
        <f>F17/$F$21*100</f>
        <v>0</v>
      </c>
      <c r="K17" s="55">
        <f>F17/$F$28*100</f>
        <v>0</v>
      </c>
    </row>
    <row r="18" spans="1:11" ht="16.5" customHeight="1">
      <c r="A18" s="29" t="s">
        <v>4</v>
      </c>
      <c r="B18" s="30">
        <v>2</v>
      </c>
      <c r="C18" s="17">
        <v>0</v>
      </c>
      <c r="D18" s="17">
        <v>2</v>
      </c>
      <c r="E18" s="17">
        <v>2</v>
      </c>
      <c r="F18" s="17">
        <v>1</v>
      </c>
      <c r="G18" s="53">
        <f t="shared" si="0"/>
        <v>50</v>
      </c>
      <c r="H18" s="53">
        <f t="shared" si="1"/>
        <v>50</v>
      </c>
      <c r="I18" s="66" t="e">
        <f t="shared" si="2"/>
        <v>#DIV/0!</v>
      </c>
      <c r="J18" s="55">
        <f>F18/$F$21*100</f>
        <v>0.07940289026520567</v>
      </c>
      <c r="K18" s="55">
        <f>F18/$F$28*100</f>
        <v>0.012452369685951236</v>
      </c>
    </row>
    <row r="19" spans="1:11" ht="18" customHeight="1" thickBot="1">
      <c r="A19" s="29" t="s">
        <v>25</v>
      </c>
      <c r="B19" s="30">
        <v>6.3</v>
      </c>
      <c r="C19" s="17">
        <v>0.5</v>
      </c>
      <c r="D19" s="17">
        <v>6.6</v>
      </c>
      <c r="E19" s="17">
        <v>1.6</v>
      </c>
      <c r="F19" s="17">
        <v>0</v>
      </c>
      <c r="G19" s="53">
        <f t="shared" si="0"/>
        <v>0</v>
      </c>
      <c r="H19" s="53">
        <f t="shared" si="1"/>
        <v>0</v>
      </c>
      <c r="I19" s="54">
        <f t="shared" si="2"/>
        <v>0</v>
      </c>
      <c r="J19" s="55">
        <f>F19/$F$21*100</f>
        <v>0</v>
      </c>
      <c r="K19" s="55">
        <f>F19/$F$28*100</f>
        <v>0</v>
      </c>
    </row>
    <row r="20" spans="1:11" ht="14.25" hidden="1" thickBot="1">
      <c r="A20" s="31" t="s">
        <v>9</v>
      </c>
      <c r="B20" s="32">
        <v>0</v>
      </c>
      <c r="C20" s="18">
        <v>0</v>
      </c>
      <c r="D20" s="18">
        <v>0</v>
      </c>
      <c r="E20" s="18">
        <v>0</v>
      </c>
      <c r="F20" s="18">
        <v>0</v>
      </c>
      <c r="G20" s="65" t="e">
        <f t="shared" si="0"/>
        <v>#DIV/0!</v>
      </c>
      <c r="H20" s="65" t="e">
        <f t="shared" si="1"/>
        <v>#DIV/0!</v>
      </c>
      <c r="I20" s="66" t="e">
        <f t="shared" si="2"/>
        <v>#DIV/0!</v>
      </c>
      <c r="J20" s="55">
        <f>F20/$F$21*100</f>
        <v>0</v>
      </c>
      <c r="K20" s="55">
        <f>F20/$F$28*100</f>
        <v>0</v>
      </c>
    </row>
    <row r="21" spans="1:11" ht="14.25" thickBot="1">
      <c r="A21" s="33" t="s">
        <v>17</v>
      </c>
      <c r="B21" s="34">
        <f>SUM(B7:B20)</f>
        <v>7199.7</v>
      </c>
      <c r="C21" s="19">
        <f>SUM(C7:C20)</f>
        <v>1435.5</v>
      </c>
      <c r="D21" s="19">
        <f>SUM(D7:D20)</f>
        <v>7060.2</v>
      </c>
      <c r="E21" s="19">
        <f>SUM(E7:E20)</f>
        <v>1476.3</v>
      </c>
      <c r="F21" s="19">
        <f>SUM(F7:F20)</f>
        <v>1259.3999999999999</v>
      </c>
      <c r="G21" s="56">
        <f t="shared" si="0"/>
        <v>17.83802158579077</v>
      </c>
      <c r="H21" s="56">
        <f t="shared" si="1"/>
        <v>85.30786425523267</v>
      </c>
      <c r="I21" s="57">
        <f t="shared" si="2"/>
        <v>87.7324973876698</v>
      </c>
      <c r="J21" s="58">
        <f>F21/$F$21*100</f>
        <v>100</v>
      </c>
      <c r="K21" s="59">
        <f>F21/$F$28*100</f>
        <v>15.682514382486987</v>
      </c>
    </row>
    <row r="22" spans="1:11" ht="13.5">
      <c r="A22" s="35" t="s">
        <v>8</v>
      </c>
      <c r="B22" s="36">
        <v>10813.9</v>
      </c>
      <c r="C22" s="20">
        <v>2677.2</v>
      </c>
      <c r="D22" s="20">
        <v>11354.5</v>
      </c>
      <c r="E22" s="20">
        <v>2270.9</v>
      </c>
      <c r="F22" s="20">
        <v>2270.9</v>
      </c>
      <c r="G22" s="60">
        <f t="shared" si="0"/>
        <v>20</v>
      </c>
      <c r="H22" s="60">
        <f t="shared" si="1"/>
        <v>100</v>
      </c>
      <c r="I22" s="61">
        <f t="shared" si="2"/>
        <v>84.82369639922308</v>
      </c>
      <c r="J22" s="62"/>
      <c r="K22" s="55">
        <f>F22/$F$28*100</f>
        <v>28.278086319826667</v>
      </c>
    </row>
    <row r="23" spans="1:11" ht="14.25" customHeight="1">
      <c r="A23" s="29" t="s">
        <v>10</v>
      </c>
      <c r="B23" s="30">
        <v>14358.7</v>
      </c>
      <c r="C23" s="17">
        <v>0</v>
      </c>
      <c r="D23" s="17">
        <v>6248.6</v>
      </c>
      <c r="E23" s="17">
        <v>5408.1</v>
      </c>
      <c r="F23" s="17">
        <v>4108.1</v>
      </c>
      <c r="G23" s="53">
        <f t="shared" si="0"/>
        <v>65.74432672918734</v>
      </c>
      <c r="H23" s="53">
        <f t="shared" si="1"/>
        <v>75.96198295149867</v>
      </c>
      <c r="I23" s="67" t="e">
        <f t="shared" si="2"/>
        <v>#DIV/0!</v>
      </c>
      <c r="J23" s="62"/>
      <c r="K23" s="55">
        <f>F23/$F$28*100</f>
        <v>51.15557990685629</v>
      </c>
    </row>
    <row r="24" spans="1:11" ht="14.25" customHeight="1">
      <c r="A24" s="27" t="s">
        <v>6</v>
      </c>
      <c r="B24" s="26">
        <v>663</v>
      </c>
      <c r="C24" s="16">
        <v>228.6</v>
      </c>
      <c r="D24" s="16">
        <v>701.6</v>
      </c>
      <c r="E24" s="16">
        <v>175.4</v>
      </c>
      <c r="F24" s="16">
        <v>175.4</v>
      </c>
      <c r="G24" s="53">
        <f t="shared" si="0"/>
        <v>25</v>
      </c>
      <c r="H24" s="53">
        <f t="shared" si="1"/>
        <v>100</v>
      </c>
      <c r="I24" s="61">
        <f t="shared" si="2"/>
        <v>76.72790901137358</v>
      </c>
      <c r="J24" s="62"/>
      <c r="K24" s="55">
        <f>F24/$F$28*100</f>
        <v>2.1841456429158472</v>
      </c>
    </row>
    <row r="25" spans="1:11" ht="15.75" customHeight="1">
      <c r="A25" s="29" t="s">
        <v>14</v>
      </c>
      <c r="B25" s="26">
        <v>4984.8</v>
      </c>
      <c r="C25" s="16">
        <v>131.8</v>
      </c>
      <c r="D25" s="16">
        <v>2376.6</v>
      </c>
      <c r="E25" s="16">
        <v>368</v>
      </c>
      <c r="F25" s="16">
        <v>289.3</v>
      </c>
      <c r="G25" s="53">
        <f t="shared" si="0"/>
        <v>12.17285197340739</v>
      </c>
      <c r="H25" s="53">
        <f t="shared" si="1"/>
        <v>78.61413043478261</v>
      </c>
      <c r="I25" s="61">
        <f t="shared" si="2"/>
        <v>219.49924127465857</v>
      </c>
      <c r="J25" s="62"/>
      <c r="K25" s="55">
        <f>F25/$F$28*100</f>
        <v>3.602470550145693</v>
      </c>
    </row>
    <row r="26" spans="1:11" ht="15.75" customHeight="1" thickBot="1">
      <c r="A26" s="31" t="s">
        <v>20</v>
      </c>
      <c r="B26" s="37">
        <v>-184.2</v>
      </c>
      <c r="C26" s="21">
        <v>-184.3</v>
      </c>
      <c r="D26" s="21">
        <v>0</v>
      </c>
      <c r="E26" s="21">
        <v>0</v>
      </c>
      <c r="F26" s="21">
        <v>-72.5</v>
      </c>
      <c r="G26" s="63"/>
      <c r="H26" s="63"/>
      <c r="I26" s="61">
        <f t="shared" si="2"/>
        <v>39.33803581117743</v>
      </c>
      <c r="J26" s="62"/>
      <c r="K26" s="55">
        <f>F26/$F$28*100</f>
        <v>-0.9027968022314647</v>
      </c>
    </row>
    <row r="27" spans="1:11" ht="15.75" customHeight="1" thickBot="1">
      <c r="A27" s="33" t="s">
        <v>22</v>
      </c>
      <c r="B27" s="34">
        <f>SUM(B22:B26)</f>
        <v>30636.199999999997</v>
      </c>
      <c r="C27" s="19">
        <f>SUM(C22:C26)</f>
        <v>2853.2999999999997</v>
      </c>
      <c r="D27" s="19">
        <f>SUM(D22:D26)</f>
        <v>20681.299999999996</v>
      </c>
      <c r="E27" s="19">
        <f>SUM(E22:E26)</f>
        <v>8222.4</v>
      </c>
      <c r="F27" s="19">
        <f>SUM(F22:F26)</f>
        <v>6771.2</v>
      </c>
      <c r="G27" s="56">
        <f t="shared" si="0"/>
        <v>32.74068844801826</v>
      </c>
      <c r="H27" s="56">
        <f t="shared" si="1"/>
        <v>82.35065187779725</v>
      </c>
      <c r="I27" s="57">
        <f t="shared" si="2"/>
        <v>237.3111835418638</v>
      </c>
      <c r="J27" s="64"/>
      <c r="K27" s="59">
        <f>F27/$F$28*100</f>
        <v>84.31748561751303</v>
      </c>
    </row>
    <row r="28" spans="1:11" ht="14.25" thickBot="1">
      <c r="A28" s="33" t="s">
        <v>5</v>
      </c>
      <c r="B28" s="38">
        <f>B27+B21</f>
        <v>37835.899999999994</v>
      </c>
      <c r="C28" s="22">
        <f>C27+C21</f>
        <v>4288.799999999999</v>
      </c>
      <c r="D28" s="22">
        <f>D27+D21</f>
        <v>27741.499999999996</v>
      </c>
      <c r="E28" s="22">
        <f>E27+E21</f>
        <v>9698.699999999999</v>
      </c>
      <c r="F28" s="22">
        <f>F27+F21</f>
        <v>8030.599999999999</v>
      </c>
      <c r="G28" s="56">
        <f t="shared" si="0"/>
        <v>28.94796604365301</v>
      </c>
      <c r="H28" s="56">
        <f t="shared" si="1"/>
        <v>82.80078773443864</v>
      </c>
      <c r="I28" s="57">
        <f t="shared" si="2"/>
        <v>187.24584965491516</v>
      </c>
      <c r="J28" s="64"/>
      <c r="K28" s="59">
        <f>F28/$F$28*100</f>
        <v>100</v>
      </c>
    </row>
    <row r="29" spans="1:10" ht="13.5">
      <c r="A29" s="9"/>
      <c r="B29" s="10"/>
      <c r="C29" s="10"/>
      <c r="D29" s="10"/>
      <c r="E29" s="10"/>
      <c r="F29" s="10"/>
      <c r="G29" s="10"/>
      <c r="H29" s="10"/>
      <c r="I29" s="10"/>
      <c r="J29" s="11"/>
    </row>
    <row r="30" spans="1:10" ht="14.25" customHeight="1">
      <c r="A30" s="12"/>
      <c r="B30" s="13"/>
      <c r="C30" s="13"/>
      <c r="D30" s="13"/>
      <c r="E30" s="13"/>
      <c r="F30" s="13"/>
      <c r="G30" s="13"/>
      <c r="H30" s="13"/>
      <c r="I30" s="13"/>
      <c r="J30" s="11"/>
    </row>
  </sheetData>
  <sheetProtection/>
  <mergeCells count="8">
    <mergeCell ref="A5:A6"/>
    <mergeCell ref="B5:B6"/>
    <mergeCell ref="C5:C6"/>
    <mergeCell ref="J5:K5"/>
    <mergeCell ref="D5:D6"/>
    <mergeCell ref="E5:E6"/>
    <mergeCell ref="F5:F6"/>
    <mergeCell ref="G5:I5"/>
  </mergeCells>
  <printOptions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2014-04-18T05:49:59Z</cp:lastPrinted>
  <dcterms:created xsi:type="dcterms:W3CDTF">2006-03-15T08:27:04Z</dcterms:created>
  <dcterms:modified xsi:type="dcterms:W3CDTF">2017-04-24T12:56:53Z</dcterms:modified>
  <cp:category/>
  <cp:version/>
  <cp:contentType/>
  <cp:contentStatus/>
</cp:coreProperties>
</file>