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600" windowWidth="15600" windowHeight="1182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<sst xmlns="http://schemas.openxmlformats.org/spreadsheetml/2006/main" count="103" uniqueCount="99">
  <si>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</si>
  <si>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</si>
  <si>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</si>
  <si>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</si>
  <si>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</si>
  <si>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</si>
  <si>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Старопольское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</si>
  <si>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</si>
  <si>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</si>
  <si>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</si>
  <si>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</si>
  <si>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</si>
  <si>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</si>
  <si>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</si>
  <si>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</si>
  <si>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</si>
  <si>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</si>
  <si>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</si>
  <si>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</si>
  <si>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</si>
  <si>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</si>
  <si>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</si>
  <si>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</si>
  <si>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</si>
  <si>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</si>
  <si>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</si>
  <si>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</si>
  <si>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</si>
  <si>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</si>
  <si>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</si>
  <si>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</si>
  <si>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</si>
  <si>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</si>
  <si>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</si>
  <si>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</si>
  <si>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</si>
  <si>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</si>
  <si>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</si>
  <si>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</si>
  <si>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</si>
  <si>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</si>
  <si>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</si>
  <si>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</si>
  <si>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</si>
  <si>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</si>
  <si>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</si>
  <si>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</si>
  <si>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</si>
  <si>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1 15 00000 00 0000 000</t>
  </si>
  <si>
    <t xml:space="preserve"> Административные платежи и сборы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</si>
  <si>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</si>
  <si>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</si>
  <si>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</si>
  <si>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</si>
  <si>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</si>
  <si>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</si>
  <si>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</si>
  <si>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</si>
  <si>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</si>
  <si>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</si>
  <si>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</si>
  <si>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</si>
  <si>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</si>
  <si>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</si>
  <si>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</si>
  <si>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>Иные межбюджетные трансферты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</si>
  <si>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</si>
  <si>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</si>
  <si>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 xml:space="preserve">  на финансирование расходов по решению вопросов местного значения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</si>
  <si>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</si>
  <si>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</si>
  <si>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</si>
  <si>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  на выполнение указов Президента РФ от 07.05.2012 г.</t>
  </si>
  <si>
    <t xml:space="preserve">  на капитальный ремонт объектов в целях благоустройства сельских населенных пунктов</t>
  </si>
  <si>
    <t>Сланцевского муниципального района Ленинградской области на 2019 год</t>
  </si>
  <si>
    <t>Итого доходов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</si>
  <si>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</si>
  <si>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</si>
  <si>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</si>
  <si>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</si>
  <si>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 на капитальный ремонт и ремонт автомобильных дорог общего пользования местного значения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</si>
  <si>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</si>
  <si>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</si>
  <si>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на обеспечение стимулирующих выплат работникам муниципальных учреждений культуры Ленинградской области</t>
  </si>
  <si>
    <t xml:space="preserve">  на реализацию комплекса мероприятий по борьбе с борщевиком Сосновского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</si>
  <si>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</t>
  </si>
  <si>
    <t xml:space="preserve">  на разработку генеральных планов поселений и правил землепользования и застройки </t>
  </si>
  <si>
    <t xml:space="preserve">  на финансирование расходов по выполнению работ по внесению в Единый государственный реестр недвижимости сведений о границах территориальных зон поселений Сланцевского муниципального района</t>
  </si>
  <si>
    <t xml:space="preserve">  на финансовое обеспечение капитального ремонта объектов культуры </t>
  </si>
  <si>
    <t xml:space="preserve">                                                                          от 25.12.2018 г. №254</t>
  </si>
  <si>
    <t>( с изменениями от _ №__)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</si>
  <si>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</si>
  <si>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</si>
  <si>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</si>
  <si>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</si>
  <si>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 xml:space="preserve">  на осуществление мероприятий по развитию общественной инфраструктуры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</si>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</sst>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wrapText="1"/>
    </xf>
    <xf numFmtId="179" fontId="8" fillId="0" borderId="12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 wrapText="1"/>
    </xf>
    <xf numFmtId="179" fontId="11" fillId="0" borderId="15" xfId="0" applyNumberFormat="1" applyFont="1" applyBorder="1" applyAlignment="1">
      <alignment/>
    </xf>
    <xf numFmtId="179" fontId="0" fillId="0" borderId="15" xfId="0" applyNumberFormat="1" applyFont="1" applyFill="1" applyBorder="1" applyAlignment="1">
      <alignment/>
    </xf>
    <xf numFmtId="0" fontId="12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79" fontId="7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7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2" fillId="0" borderId="14" xfId="0" applyFont="1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ont="1" applyBorder="1" applyAlignment="1">
      <alignment wrapText="1"/>
    </xf>
    <xf numFmtId="179" fontId="12" fillId="0" borderId="18" xfId="0" applyNumberFormat="1" applyFont="1" applyBorder="1" applyAlignment="1">
      <alignment/>
    </xf>
    <xf numFmtId="0" fontId="12" fillId="0" borderId="17" xfId="0" applyFont="1" applyBorder="1" applyAlignment="1">
      <alignment wrapText="1"/>
    </xf>
    <xf numFmtId="0" fontId="0" fillId="0" borderId="0" xfId="0" applyFont="1" applyFill="1" applyAlignment="1">
      <alignment/>
    </xf>
    <xf numFmtId="0" fontId="12" fillId="0" borderId="17" xfId="0" applyFont="1" applyFill="1" applyBorder="1" applyAlignment="1">
      <alignment wrapText="1"/>
    </xf>
    <xf numFmtId="179" fontId="12" fillId="0" borderId="19" xfId="0" applyNumberFormat="1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79" fontId="12" fillId="0" borderId="15" xfId="0" applyNumberFormat="1" applyFont="1" applyBorder="1" applyAlignment="1">
      <alignment/>
    </xf>
    <xf numFmtId="179" fontId="0" fillId="0" borderId="18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9" fontId="7" fillId="0" borderId="20" xfId="0" applyNumberFormat="1" applyFont="1" applyBorder="1" applyAlignment="1">
      <alignment/>
    </xf>
    <xf numFmtId="172" fontId="13" fillId="0" borderId="0" xfId="0" applyNumberFormat="1" applyFont="1" applyAlignment="1">
      <alignment horizontal="right"/>
    </xf>
    <xf numFmtId="179" fontId="13" fillId="0" borderId="0" xfId="0" applyNumberFormat="1" applyFont="1" applyAlignment="1">
      <alignment horizontal="right"/>
    </xf>
    <xf numFmtId="0" fontId="7" fillId="0" borderId="14" xfId="0" applyFont="1" applyFill="1" applyBorder="1" applyAlignment="1">
      <alignment wrapText="1"/>
    </xf>
    <xf numFmtId="179" fontId="11" fillId="0" borderId="19" xfId="0" applyNumberFormat="1" applyFont="1" applyBorder="1" applyAlignment="1">
      <alignment/>
    </xf>
    <xf numFmtId="0" fontId="0" fillId="0" borderId="13" xfId="0" applyFont="1" applyBorder="1" applyAlignment="1">
      <alignment vertical="justify" wrapText="1"/>
    </xf>
    <xf numFmtId="0" fontId="12" fillId="0" borderId="17" xfId="0" applyFont="1" applyFill="1" applyBorder="1" applyAlignment="1">
      <alignment vertical="justify" wrapText="1"/>
    </xf>
    <xf numFmtId="0" fontId="10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justify" wrapText="1"/>
    </xf>
    <xf numFmtId="179" fontId="11" fillId="32" borderId="15" xfId="0" applyNumberFormat="1" applyFont="1" applyFill="1" applyBorder="1" applyAlignment="1">
      <alignment/>
    </xf>
    <xf numFmtId="179" fontId="0" fillId="32" borderId="15" xfId="0" applyNumberFormat="1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179" fontId="1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173" fontId="7" fillId="0" borderId="27" xfId="0" applyNumberFormat="1" applyFont="1" applyBorder="1" applyAlignment="1">
      <alignment horizontal="center" wrapText="1"/>
    </xf>
    <xf numFmtId="173" fontId="7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21.75390625" style="7" customWidth="1"/>
    <col min="2" max="2" width="83.75390625" style="7" customWidth="1"/>
    <col min="3" max="3" width="16.00390625" style="48" customWidth="1"/>
    <col min="4" max="16384" width="9.125" style="7" customWidth="1"/>
  </cols>
  <sheetData>
    <row r="2" ht="15">
      <c r="C2" s="1" t="s">
        <v>0</v>
      </c>
    </row>
    <row r="3" ht="15">
      <c r="C3" s="1" t="s">
        <v>1</v>
      </c>
    </row>
    <row r="4" ht="15">
      <c r="C4" s="1" t="s">
        <v>2</v>
      </c>
    </row>
    <row r="5" ht="15">
      <c r="C5" s="1" t="s">
        <v>3</v>
      </c>
    </row>
    <row r="6" ht="15">
      <c r="C6" s="1" t="s">
        <v>4</v>
      </c>
    </row>
    <row r="7" ht="15">
      <c r="C7" s="1" t="s">
        <v>5</v>
      </c>
    </row>
    <row r="8" spans="1:3" ht="17.25" customHeight="1">
      <c r="A8" s="51"/>
      <c r="B8" s="51"/>
      <c r="C8" s="52" t="s">
        <v>89</v>
      </c>
    </row>
    <row r="9" spans="1:3" ht="18" customHeight="1">
      <c r="A9" s="63" t="s">
        <v>90</v>
      </c>
      <c r="B9" s="63"/>
      <c r="C9" s="63"/>
    </row>
    <row r="10" ht="11.25" customHeight="1">
      <c r="C10" s="1"/>
    </row>
    <row r="12" spans="1:3" ht="18">
      <c r="A12" s="64" t="s">
        <v>6</v>
      </c>
      <c r="B12" s="64"/>
      <c r="C12" s="64"/>
    </row>
    <row r="13" spans="1:3" ht="18">
      <c r="A13" s="64" t="s">
        <v>74</v>
      </c>
      <c r="B13" s="64"/>
      <c r="C13" s="64"/>
    </row>
    <row r="14" spans="1:3" ht="15" thickBot="1">
      <c r="A14" s="2"/>
      <c r="B14" s="2"/>
      <c r="C14" s="2"/>
    </row>
    <row r="15" spans="1:3" s="3" customFormat="1" ht="12.75">
      <c r="A15" s="65" t="s">
        <v>7</v>
      </c>
      <c r="B15" s="67" t="s">
        <v>8</v>
      </c>
      <c r="C15" s="69" t="s">
        <v>9</v>
      </c>
    </row>
    <row r="16" spans="1:3" s="3" customFormat="1" ht="13.5" customHeight="1" thickBot="1">
      <c r="A16" s="66"/>
      <c r="B16" s="68"/>
      <c r="C16" s="70"/>
    </row>
    <row r="17" spans="1:3" ht="18" customHeight="1">
      <c r="A17" s="4" t="s">
        <v>10</v>
      </c>
      <c r="B17" s="5" t="s">
        <v>11</v>
      </c>
      <c r="C17" s="6">
        <f>C18+C22+C24+C27+C29+C35+C38+C40+C20+C41</f>
        <v>10094.8</v>
      </c>
    </row>
    <row r="18" spans="1:3" ht="16.5" customHeight="1">
      <c r="A18" s="8" t="s">
        <v>12</v>
      </c>
      <c r="B18" s="9" t="s">
        <v>13</v>
      </c>
      <c r="C18" s="15">
        <f>SUM(C19:C19)</f>
        <v>2986.7</v>
      </c>
    </row>
    <row r="19" spans="1:3" ht="12.75">
      <c r="A19" s="10" t="s">
        <v>14</v>
      </c>
      <c r="B19" s="11" t="s">
        <v>15</v>
      </c>
      <c r="C19" s="12">
        <v>2986.7</v>
      </c>
    </row>
    <row r="20" spans="1:3" ht="25.5">
      <c r="A20" s="13" t="s">
        <v>16</v>
      </c>
      <c r="B20" s="14" t="s">
        <v>17</v>
      </c>
      <c r="C20" s="15">
        <f>C21</f>
        <v>2033</v>
      </c>
    </row>
    <row r="21" spans="1:3" ht="25.5" customHeight="1">
      <c r="A21" s="10" t="s">
        <v>18</v>
      </c>
      <c r="B21" s="11" t="s">
        <v>19</v>
      </c>
      <c r="C21" s="12">
        <v>2033</v>
      </c>
    </row>
    <row r="22" spans="1:3" ht="16.5" customHeight="1">
      <c r="A22" s="8" t="s">
        <v>20</v>
      </c>
      <c r="B22" s="9" t="s">
        <v>21</v>
      </c>
      <c r="C22" s="15">
        <f>SUM(C23:C23)</f>
        <v>61</v>
      </c>
    </row>
    <row r="23" spans="1:3" ht="16.5" customHeight="1">
      <c r="A23" s="10" t="s">
        <v>22</v>
      </c>
      <c r="B23" s="11" t="s">
        <v>23</v>
      </c>
      <c r="C23" s="12">
        <v>61</v>
      </c>
    </row>
    <row r="24" spans="1:3" ht="16.5" customHeight="1">
      <c r="A24" s="8" t="s">
        <v>24</v>
      </c>
      <c r="B24" s="9" t="s">
        <v>25</v>
      </c>
      <c r="C24" s="15">
        <f>SUM(C25:C26)</f>
        <v>1622</v>
      </c>
    </row>
    <row r="25" spans="1:3" ht="16.5" customHeight="1">
      <c r="A25" s="16" t="s">
        <v>26</v>
      </c>
      <c r="B25" s="17" t="s">
        <v>27</v>
      </c>
      <c r="C25" s="12">
        <v>216</v>
      </c>
    </row>
    <row r="26" spans="1:3" ht="16.5" customHeight="1">
      <c r="A26" s="10" t="s">
        <v>28</v>
      </c>
      <c r="B26" s="11" t="s">
        <v>29</v>
      </c>
      <c r="C26" s="12">
        <v>1406</v>
      </c>
    </row>
    <row r="27" spans="1:3" ht="15.75" customHeight="1">
      <c r="A27" s="8" t="s">
        <v>30</v>
      </c>
      <c r="B27" s="9" t="s">
        <v>31</v>
      </c>
      <c r="C27" s="15">
        <f>C28</f>
        <v>8.7</v>
      </c>
    </row>
    <row r="28" spans="1:3" ht="28.5" customHeight="1">
      <c r="A28" s="18" t="s">
        <v>32</v>
      </c>
      <c r="B28" s="19" t="s">
        <v>33</v>
      </c>
      <c r="C28" s="12">
        <v>8.7</v>
      </c>
    </row>
    <row r="29" spans="1:3" ht="24.75" customHeight="1">
      <c r="A29" s="8" t="s">
        <v>34</v>
      </c>
      <c r="B29" s="9" t="s">
        <v>35</v>
      </c>
      <c r="C29" s="15">
        <f>C30+C33</f>
        <v>313.4</v>
      </c>
    </row>
    <row r="30" spans="1:3" ht="51" customHeight="1">
      <c r="A30" s="20" t="s">
        <v>36</v>
      </c>
      <c r="B30" s="21" t="s">
        <v>37</v>
      </c>
      <c r="C30" s="22">
        <f>C32+C31</f>
        <v>169.5</v>
      </c>
    </row>
    <row r="31" spans="1:3" ht="51" customHeight="1">
      <c r="A31" s="57" t="s">
        <v>96</v>
      </c>
      <c r="B31" s="58" t="s">
        <v>97</v>
      </c>
      <c r="C31" s="59">
        <v>20</v>
      </c>
    </row>
    <row r="32" spans="1:3" ht="28.5" customHeight="1">
      <c r="A32" s="10" t="s">
        <v>38</v>
      </c>
      <c r="B32" s="24" t="s">
        <v>39</v>
      </c>
      <c r="C32" s="60">
        <f>64.2+85.3</f>
        <v>149.5</v>
      </c>
    </row>
    <row r="33" spans="1:3" ht="46.5" customHeight="1">
      <c r="A33" s="25" t="s">
        <v>40</v>
      </c>
      <c r="B33" s="26" t="s">
        <v>41</v>
      </c>
      <c r="C33" s="27">
        <f>C34</f>
        <v>143.9</v>
      </c>
    </row>
    <row r="34" spans="1:3" ht="39.75" customHeight="1">
      <c r="A34" s="18" t="s">
        <v>42</v>
      </c>
      <c r="B34" s="28" t="s">
        <v>43</v>
      </c>
      <c r="C34" s="12">
        <v>143.9</v>
      </c>
    </row>
    <row r="35" spans="1:3" ht="15.75" customHeight="1">
      <c r="A35" s="29" t="s">
        <v>44</v>
      </c>
      <c r="B35" s="31" t="s">
        <v>45</v>
      </c>
      <c r="C35" s="27">
        <f>SUM(C36:C37)</f>
        <v>2683.6</v>
      </c>
    </row>
    <row r="36" spans="1:3" ht="39.75" customHeight="1">
      <c r="A36" s="32" t="s">
        <v>46</v>
      </c>
      <c r="B36" s="33" t="s">
        <v>47</v>
      </c>
      <c r="C36" s="23">
        <v>1500</v>
      </c>
    </row>
    <row r="37" spans="1:3" ht="25.5" customHeight="1">
      <c r="A37" s="49" t="s">
        <v>81</v>
      </c>
      <c r="B37" s="30" t="s">
        <v>82</v>
      </c>
      <c r="C37" s="23">
        <v>1183.6</v>
      </c>
    </row>
    <row r="38" spans="1:3" ht="16.5" customHeight="1">
      <c r="A38" s="29" t="s">
        <v>48</v>
      </c>
      <c r="B38" s="31" t="s">
        <v>49</v>
      </c>
      <c r="C38" s="27">
        <f>C39</f>
        <v>2</v>
      </c>
    </row>
    <row r="39" spans="1:3" ht="26.25" customHeight="1">
      <c r="A39" s="32" t="s">
        <v>50</v>
      </c>
      <c r="B39" s="34" t="s">
        <v>51</v>
      </c>
      <c r="C39" s="23">
        <v>2</v>
      </c>
    </row>
    <row r="40" spans="1:3" ht="14.25" customHeight="1">
      <c r="A40" s="29" t="s">
        <v>52</v>
      </c>
      <c r="B40" s="31" t="s">
        <v>53</v>
      </c>
      <c r="C40" s="27">
        <v>3.6</v>
      </c>
    </row>
    <row r="41" spans="1:3" ht="16.5" customHeight="1">
      <c r="A41" s="41" t="s">
        <v>54</v>
      </c>
      <c r="B41" s="42" t="s">
        <v>55</v>
      </c>
      <c r="C41" s="27">
        <f>C42</f>
        <v>380.8</v>
      </c>
    </row>
    <row r="42" spans="1:3" ht="15" customHeight="1">
      <c r="A42" s="43" t="s">
        <v>56</v>
      </c>
      <c r="B42" s="44" t="s">
        <v>55</v>
      </c>
      <c r="C42" s="23">
        <f>60+30+247.8+43</f>
        <v>380.8</v>
      </c>
    </row>
    <row r="43" spans="1:3" ht="15.75" customHeight="1">
      <c r="A43" s="29" t="s">
        <v>57</v>
      </c>
      <c r="B43" s="31" t="s">
        <v>58</v>
      </c>
      <c r="C43" s="27">
        <f>C44+C66</f>
        <v>35467.99999999999</v>
      </c>
    </row>
    <row r="44" spans="1:3" ht="24.75" customHeight="1">
      <c r="A44" s="29" t="s">
        <v>59</v>
      </c>
      <c r="B44" s="31" t="s">
        <v>60</v>
      </c>
      <c r="C44" s="27">
        <f>C45+C48+C56+C59</f>
        <v>35463.399999999994</v>
      </c>
    </row>
    <row r="45" spans="1:3" ht="15.75" customHeight="1">
      <c r="A45" s="32" t="s">
        <v>76</v>
      </c>
      <c r="B45" s="45" t="s">
        <v>69</v>
      </c>
      <c r="C45" s="23">
        <f>C46+C47</f>
        <v>12284.3</v>
      </c>
    </row>
    <row r="46" spans="1:3" ht="16.5" customHeight="1">
      <c r="A46" s="10" t="s">
        <v>61</v>
      </c>
      <c r="B46" s="37" t="s">
        <v>66</v>
      </c>
      <c r="C46" s="46">
        <v>6633.6</v>
      </c>
    </row>
    <row r="47" spans="1:3" ht="15.75" customHeight="1">
      <c r="A47" s="10"/>
      <c r="B47" s="37" t="s">
        <v>67</v>
      </c>
      <c r="C47" s="46">
        <v>5650.7</v>
      </c>
    </row>
    <row r="48" spans="1:3" ht="16.5" customHeight="1">
      <c r="A48" s="10" t="s">
        <v>77</v>
      </c>
      <c r="B48" s="35" t="s">
        <v>62</v>
      </c>
      <c r="C48" s="12">
        <f>SUM(C49:C55)</f>
        <v>17186.1</v>
      </c>
    </row>
    <row r="49" spans="1:3" ht="24" customHeight="1">
      <c r="A49" s="10" t="s">
        <v>61</v>
      </c>
      <c r="B49" s="37" t="s">
        <v>83</v>
      </c>
      <c r="C49" s="36">
        <f>1732-440.1</f>
        <v>1291.9</v>
      </c>
    </row>
    <row r="50" spans="1:3" ht="12" customHeight="1">
      <c r="A50" s="10"/>
      <c r="B50" s="37" t="s">
        <v>73</v>
      </c>
      <c r="C50" s="36">
        <f>23160.5-13084.4</f>
        <v>10076.1</v>
      </c>
    </row>
    <row r="51" spans="1:3" ht="15" customHeight="1">
      <c r="A51" s="10"/>
      <c r="B51" s="37" t="s">
        <v>80</v>
      </c>
      <c r="C51" s="36">
        <v>900.5</v>
      </c>
    </row>
    <row r="52" spans="1:3" ht="15.75" customHeight="1">
      <c r="A52" s="10"/>
      <c r="B52" s="37" t="s">
        <v>84</v>
      </c>
      <c r="C52" s="36">
        <v>1293.8</v>
      </c>
    </row>
    <row r="53" spans="1:3" ht="35.25" customHeight="1">
      <c r="A53" s="10"/>
      <c r="B53" s="37" t="s">
        <v>85</v>
      </c>
      <c r="C53" s="36">
        <v>1028.8</v>
      </c>
    </row>
    <row r="54" spans="1:3" ht="49.5" customHeight="1">
      <c r="A54" s="10"/>
      <c r="B54" s="37" t="s">
        <v>98</v>
      </c>
      <c r="C54" s="36">
        <v>2500</v>
      </c>
    </row>
    <row r="55" spans="1:3" ht="36.75" customHeight="1">
      <c r="A55" s="10"/>
      <c r="B55" s="37" t="s">
        <v>71</v>
      </c>
      <c r="C55" s="36">
        <f>45.5+49.5</f>
        <v>95</v>
      </c>
    </row>
    <row r="56" spans="1:3" s="38" customFormat="1" ht="16.5" customHeight="1">
      <c r="A56" s="10" t="s">
        <v>78</v>
      </c>
      <c r="B56" s="35" t="s">
        <v>70</v>
      </c>
      <c r="C56" s="47">
        <f>C58+C57</f>
        <v>281.80000000000007</v>
      </c>
    </row>
    <row r="57" spans="1:3" s="38" customFormat="1" ht="24" customHeight="1">
      <c r="A57" s="10" t="s">
        <v>61</v>
      </c>
      <c r="B57" s="37" t="s">
        <v>64</v>
      </c>
      <c r="C57" s="36">
        <f>512.2-508.7</f>
        <v>3.500000000000057</v>
      </c>
    </row>
    <row r="58" spans="1:3" s="38" customFormat="1" ht="13.5" customHeight="1">
      <c r="A58" s="10"/>
      <c r="B58" s="37" t="s">
        <v>63</v>
      </c>
      <c r="C58" s="36">
        <f>257.1+21.2</f>
        <v>278.3</v>
      </c>
    </row>
    <row r="59" spans="1:3" s="38" customFormat="1" ht="15" customHeight="1">
      <c r="A59" s="10" t="s">
        <v>79</v>
      </c>
      <c r="B59" s="35" t="s">
        <v>65</v>
      </c>
      <c r="C59" s="47">
        <f>SUM(C60:C65)</f>
        <v>5711.2</v>
      </c>
    </row>
    <row r="60" spans="1:3" s="38" customFormat="1" ht="15.75" customHeight="1">
      <c r="A60" s="10" t="s">
        <v>61</v>
      </c>
      <c r="B60" s="39" t="s">
        <v>68</v>
      </c>
      <c r="C60" s="40">
        <f>1249.5+91.8</f>
        <v>1341.3</v>
      </c>
    </row>
    <row r="61" spans="1:3" s="38" customFormat="1" ht="15" customHeight="1">
      <c r="A61" s="10"/>
      <c r="B61" s="39" t="s">
        <v>72</v>
      </c>
      <c r="C61" s="40">
        <f>554+737.9</f>
        <v>1291.9</v>
      </c>
    </row>
    <row r="62" spans="1:3" s="38" customFormat="1" ht="15" customHeight="1">
      <c r="A62" s="10"/>
      <c r="B62" s="39" t="s">
        <v>86</v>
      </c>
      <c r="C62" s="40">
        <v>99</v>
      </c>
    </row>
    <row r="63" spans="1:3" s="38" customFormat="1" ht="37.5" customHeight="1">
      <c r="A63" s="10"/>
      <c r="B63" s="39" t="s">
        <v>87</v>
      </c>
      <c r="C63" s="40">
        <v>1260</v>
      </c>
    </row>
    <row r="64" spans="1:3" s="38" customFormat="1" ht="15" customHeight="1">
      <c r="A64" s="10"/>
      <c r="B64" s="39" t="s">
        <v>88</v>
      </c>
      <c r="C64" s="40">
        <v>1219</v>
      </c>
    </row>
    <row r="65" spans="1:3" s="38" customFormat="1" ht="15" customHeight="1">
      <c r="A65" s="10"/>
      <c r="B65" s="39" t="s">
        <v>95</v>
      </c>
      <c r="C65" s="40">
        <v>500</v>
      </c>
    </row>
    <row r="66" spans="1:3" ht="15" customHeight="1">
      <c r="A66" s="20" t="s">
        <v>91</v>
      </c>
      <c r="B66" s="53" t="s">
        <v>92</v>
      </c>
      <c r="C66" s="54">
        <f>C67</f>
        <v>4.6</v>
      </c>
    </row>
    <row r="67" spans="1:3" ht="26.25" customHeight="1">
      <c r="A67" s="55" t="s">
        <v>94</v>
      </c>
      <c r="B67" s="56" t="s">
        <v>93</v>
      </c>
      <c r="C67" s="36">
        <v>4.6</v>
      </c>
    </row>
    <row r="68" spans="1:3" s="38" customFormat="1" ht="15" customHeight="1" thickBot="1">
      <c r="A68" s="61" t="s">
        <v>75</v>
      </c>
      <c r="B68" s="62"/>
      <c r="C68" s="50">
        <f>C43+C17</f>
        <v>45562.79999999999</v>
      </c>
    </row>
    <row r="69" spans="1:3" s="38" customFormat="1" ht="15" customHeight="1">
      <c r="A69" s="7"/>
      <c r="B69" s="7"/>
      <c r="C69" s="48"/>
    </row>
    <row r="70" spans="1:3" s="38" customFormat="1" ht="15" customHeight="1">
      <c r="A70" s="7"/>
      <c r="B70" s="7"/>
      <c r="C70" s="48"/>
    </row>
    <row r="71" ht="15" customHeight="1"/>
    <row r="72" ht="15" customHeight="1"/>
  </sheetData>
  <sheetProtection/>
  <mergeCells count="7">
    <mergeCell ref="A68:B68"/>
    <mergeCell ref="A9:C9"/>
    <mergeCell ref="A12:C12"/>
    <mergeCell ref="A13:C13"/>
    <mergeCell ref="A15:A16"/>
    <mergeCell ref="B15:B16"/>
    <mergeCell ref="C15:C16"/>
  </mergeCells>
  <printOptions/>
  <pageMargins left="0.9055118110236221" right="0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2018-10-27T09:00:59Z</cp:lastPrinted>
  <dcterms:created xsi:type="dcterms:W3CDTF">2005-12-20T08:48:21Z</dcterms:created>
  <dcterms:modified xsi:type="dcterms:W3CDTF">2019-08-21T09:53:34Z</dcterms:modified>
  <cp:category/>
  <cp:version/>
  <cp:contentType/>
  <cp:contentStatus/>
</cp:coreProperties>
</file>