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прил 2" sheetId="1" r:id="rId1"/>
    <sheet name="прил 3" sheetId="2" r:id="rId2"/>
  </sheets>
  <definedNames>
    <definedName name="_xlnm.Print_Area" localSheetId="0">'прил 2'!$A$1:$J$36</definedName>
    <definedName name="_xlnm.Print_Area" localSheetId="1">'прил 3'!$A$1:$G$28</definedName>
  </definedNames>
  <calcPr fullCalcOnLoad="1"/>
</workbook>
</file>

<file path=xl/sharedStrings.xml><?xml version="1.0" encoding="utf-8"?>
<sst xmlns="http://schemas.openxmlformats.org/spreadsheetml/2006/main" count="119" uniqueCount="112">
  <si>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</si>
  <si>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</si>
  <si>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</si>
  <si>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</si>
  <si>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</si>
  <si>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</si>
  <si>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</si>
  <si>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</si>
  <si>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</si>
  <si>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</si>
  <si>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</si>
  <si>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</si>
  <si>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</si>
  <si>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</si>
  <si>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</si>
  <si>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</si>
  <si>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</si>
  <si>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</si>
  <si>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</si>
  <si>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</si>
  <si>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</si>
  <si>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</si>
  <si>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</si>
  <si>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</si>
  <si>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</si>
  <si>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</si>
  <si>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</si>
  <si>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</si>
  <si>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</si>
  <si>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</si>
  <si>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</si>
  <si>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</si>
  <si>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</si>
  <si>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</si>
  <si>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</si>
  <si>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</si>
  <si>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</si>
  <si>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</si>
  <si>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</si>
  <si>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</si>
  <si>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</si>
  <si>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</si>
  <si>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</si>
  <si>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</si>
  <si>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</si>
  <si>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</si>
  <si>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</si>
  <si>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</si>
  <si>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</si>
  <si>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</si>
  <si>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</si>
  <si>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</si>
  <si>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 пояснительной записке</t>
  </si>
  <si>
    <t>по функциональной классификации расходов за 2013 год</t>
  </si>
  <si>
    <t>% исполнения</t>
  </si>
  <si>
    <t>Остаток ассигнований</t>
  </si>
  <si>
    <t>Структура расходов, %</t>
  </si>
  <si>
    <t>Бюджетные ассигнования на 2013  год</t>
  </si>
  <si>
    <t>Исполнено</t>
  </si>
  <si>
    <t>по экономической классификации расходов за 2013 год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</si>
  <si>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</si>
  <si>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</si>
  <si>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</si>
  <si>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</si>
  <si>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</si>
  <si>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</si>
  <si>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</si>
  <si>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</si>
  <si>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</si>
  <si>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</si>
  <si>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</si>
  <si>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</si>
  <si>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</si>
  <si>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</si>
  <si>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</si>
  <si>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</si>
  <si>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</si>
  <si>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</si>
  <si>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</si>
  <si>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</si>
  <si>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</si>
  <si>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</si>
  <si>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</si>
  <si>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</si>
  <si>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</si>
  <si>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</si>
  <si>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262</t>
  </si>
  <si>
    <t>Пособия по социальной помощи населению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</si>
  <si>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</si>
  <si>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</si>
  <si>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</si>
  <si>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</si>
  <si>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</si>
  <si>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</si>
  <si>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3</t>
  </si>
  <si>
    <t>Приложение 2</t>
  </si>
  <si>
    <t>Исполнение 2013 год</t>
  </si>
  <si>
    <t>Структура расходов 2013 г., %</t>
  </si>
  <si>
    <t xml:space="preserve">Исполнение бюджета МО Старопольское сельское поселение </t>
  </si>
  <si>
    <t>1100</t>
  </si>
  <si>
    <t>1102</t>
  </si>
  <si>
    <t>Массовый спорт</t>
  </si>
  <si>
    <t>ФИЗИЧЕСКАЯ КУЛЬТУРА И СПОРТ</t>
  </si>
  <si>
    <t>28,1</t>
  </si>
  <si>
    <t>263</t>
  </si>
  <si>
    <t>Пенсии, пособия, выплачиваемые организациями сектора государственного управления</t>
  </si>
  <si>
    <t>1001</t>
  </si>
  <si>
    <t>Исполнение 2012 год</t>
  </si>
  <si>
    <t>Остаток ассигнований 2013 год</t>
  </si>
  <si>
    <t>Исполнение к плану 2013 года,%</t>
  </si>
  <si>
    <t>Исполнение к факту 2012 года,%</t>
  </si>
  <si>
    <t>Структура расходов 2012 г.,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</si>
</sst>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2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3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 outlineLevelRow="1"/>
  <cols>
    <col min="1" max="1" width="5.421875" style="0" customWidth="1"/>
    <col min="2" max="2" width="40.28125" style="0" customWidth="1"/>
    <col min="3" max="3" width="10.8515625" style="0" customWidth="1"/>
    <col min="4" max="4" width="11.57421875" style="0" customWidth="1"/>
    <col min="5" max="5" width="11.28125" style="0" customWidth="1"/>
    <col min="6" max="7" width="11.7109375" style="0" customWidth="1"/>
    <col min="8" max="9" width="11.140625" style="0" customWidth="1"/>
    <col min="10" max="10" width="10.00390625" style="0" customWidth="1"/>
  </cols>
  <sheetData>
    <row r="1" spans="8:10" ht="12.75">
      <c r="H1" s="24" t="s">
        <v>95</v>
      </c>
      <c r="I1" s="24"/>
      <c r="J1" s="24"/>
    </row>
    <row r="2" spans="8:10" ht="12.75">
      <c r="H2" s="24" t="s">
        <v>52</v>
      </c>
      <c r="I2" s="24"/>
      <c r="J2" s="24"/>
    </row>
    <row r="3" spans="1:14" s="13" customFormat="1" ht="12.7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3" customFormat="1" ht="15.75">
      <c r="A4" s="25" t="s">
        <v>98</v>
      </c>
      <c r="B4" s="25"/>
      <c r="C4" s="25"/>
      <c r="D4" s="25"/>
      <c r="E4" s="25"/>
      <c r="F4" s="25"/>
      <c r="G4" s="25"/>
      <c r="H4" s="25"/>
      <c r="I4" s="25"/>
      <c r="J4" s="25"/>
      <c r="K4" s="15"/>
      <c r="L4" s="15"/>
      <c r="M4" s="15"/>
      <c r="N4" s="15"/>
    </row>
    <row r="5" spans="1:14" s="13" customFormat="1" ht="15.75">
      <c r="A5" s="25" t="s">
        <v>53</v>
      </c>
      <c r="B5" s="25"/>
      <c r="C5" s="25"/>
      <c r="D5" s="25"/>
      <c r="E5" s="25"/>
      <c r="F5" s="25"/>
      <c r="G5" s="25"/>
      <c r="H5" s="25"/>
      <c r="I5" s="25"/>
      <c r="J5" s="25"/>
      <c r="K5" s="16"/>
      <c r="L5" s="16"/>
      <c r="M5" s="15"/>
      <c r="N5" s="15"/>
    </row>
    <row r="6" spans="1:14" s="13" customFormat="1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4" ht="12.75">
      <c r="B7" s="1"/>
      <c r="C7" s="1"/>
      <c r="D7" s="1"/>
      <c r="E7" s="1"/>
      <c r="F7" s="1"/>
      <c r="G7" s="1"/>
      <c r="H7" s="1"/>
      <c r="I7" s="1"/>
      <c r="J7" s="17" t="s">
        <v>1</v>
      </c>
      <c r="K7" s="1"/>
      <c r="L7" s="1"/>
      <c r="M7" s="1"/>
      <c r="N7" s="1"/>
    </row>
    <row r="8" spans="1:10" ht="42">
      <c r="A8" s="2" t="s">
        <v>2</v>
      </c>
      <c r="B8" s="2" t="s">
        <v>3</v>
      </c>
      <c r="C8" s="2" t="s">
        <v>107</v>
      </c>
      <c r="D8" s="2" t="s">
        <v>57</v>
      </c>
      <c r="E8" s="2" t="s">
        <v>96</v>
      </c>
      <c r="F8" s="2" t="s">
        <v>108</v>
      </c>
      <c r="G8" s="2" t="s">
        <v>109</v>
      </c>
      <c r="H8" s="2" t="s">
        <v>110</v>
      </c>
      <c r="I8" s="2" t="s">
        <v>111</v>
      </c>
      <c r="J8" s="2" t="s">
        <v>97</v>
      </c>
    </row>
    <row r="9" spans="1:10" ht="12.75">
      <c r="A9" s="4" t="s">
        <v>4</v>
      </c>
      <c r="B9" s="7" t="s">
        <v>5</v>
      </c>
      <c r="C9" s="10">
        <f>C10+C11+C12+C13</f>
        <v>6056.6</v>
      </c>
      <c r="D9" s="10">
        <f>D10+D11+D12+D13</f>
        <v>5241.499999999999</v>
      </c>
      <c r="E9" s="10">
        <f>E10+E11+E12+E13</f>
        <v>5021.299999999999</v>
      </c>
      <c r="F9" s="10">
        <f aca="true" t="shared" si="0" ref="F9:F35">D9-E9</f>
        <v>220.19999999999982</v>
      </c>
      <c r="G9" s="10">
        <f aca="true" t="shared" si="1" ref="G9:G31">E9/D9*100</f>
        <v>95.79891252504055</v>
      </c>
      <c r="H9" s="10">
        <f>E9/C9*100</f>
        <v>82.90625103193209</v>
      </c>
      <c r="I9" s="10">
        <f>C9/$C$36*100</f>
        <v>13.166063789085596</v>
      </c>
      <c r="J9" s="10">
        <f>E9/$E$36*100</f>
        <v>22.30717287581409</v>
      </c>
    </row>
    <row r="10" spans="1:10" ht="38.25" outlineLevel="1">
      <c r="A10" s="3" t="s">
        <v>6</v>
      </c>
      <c r="B10" s="6" t="s">
        <v>7</v>
      </c>
      <c r="C10" s="9">
        <v>147</v>
      </c>
      <c r="D10" s="9">
        <v>196.4</v>
      </c>
      <c r="E10" s="9">
        <v>196.4</v>
      </c>
      <c r="F10" s="9">
        <f>D10-E10</f>
        <v>0</v>
      </c>
      <c r="G10" s="9">
        <f t="shared" si="1"/>
        <v>100</v>
      </c>
      <c r="H10" s="9">
        <f aca="true" t="shared" si="2" ref="H10:H36">E10/C10*100</f>
        <v>133.60544217687075</v>
      </c>
      <c r="I10" s="9">
        <f aca="true" t="shared" si="3" ref="I10:I36">C10/$C$36*100</f>
        <v>0.31955410246600113</v>
      </c>
      <c r="J10" s="9">
        <f aca="true" t="shared" si="4" ref="J10:J36">E10/$E$36*100</f>
        <v>0.8725088628064221</v>
      </c>
    </row>
    <row r="11" spans="1:10" ht="38.25" outlineLevel="1">
      <c r="A11" s="3" t="s">
        <v>8</v>
      </c>
      <c r="B11" s="6" t="s">
        <v>9</v>
      </c>
      <c r="C11" s="9">
        <v>4383.1</v>
      </c>
      <c r="D11" s="9">
        <v>5025.9</v>
      </c>
      <c r="E11" s="9">
        <v>4806.5</v>
      </c>
      <c r="F11" s="9">
        <f>D11-E11</f>
        <v>219.39999999999964</v>
      </c>
      <c r="G11" s="9">
        <f t="shared" si="1"/>
        <v>95.63461270618198</v>
      </c>
      <c r="H11" s="9">
        <f t="shared" si="2"/>
        <v>109.65982980082589</v>
      </c>
      <c r="I11" s="9">
        <f t="shared" si="3"/>
        <v>9.52814684706619</v>
      </c>
      <c r="J11" s="9">
        <f t="shared" si="4"/>
        <v>21.352921838488125</v>
      </c>
    </row>
    <row r="12" spans="1:10" ht="38.25" outlineLevel="1">
      <c r="A12" s="3" t="s">
        <v>10</v>
      </c>
      <c r="B12" s="6" t="s">
        <v>11</v>
      </c>
      <c r="C12" s="9">
        <v>0</v>
      </c>
      <c r="D12" s="9">
        <v>0</v>
      </c>
      <c r="E12" s="9">
        <v>0</v>
      </c>
      <c r="F12" s="9">
        <f>D12-E12</f>
        <v>0</v>
      </c>
      <c r="G12" s="9" t="e">
        <f t="shared" si="1"/>
        <v>#DIV/0!</v>
      </c>
      <c r="H12" s="9" t="e">
        <f t="shared" si="2"/>
        <v>#DIV/0!</v>
      </c>
      <c r="I12" s="9">
        <f t="shared" si="3"/>
        <v>0</v>
      </c>
      <c r="J12" s="9">
        <f t="shared" si="4"/>
        <v>0</v>
      </c>
    </row>
    <row r="13" spans="1:10" ht="12.75" outlineLevel="1">
      <c r="A13" s="3" t="s">
        <v>12</v>
      </c>
      <c r="B13" s="6" t="s">
        <v>13</v>
      </c>
      <c r="C13" s="9">
        <v>1526.5</v>
      </c>
      <c r="D13" s="9">
        <v>19.2</v>
      </c>
      <c r="E13" s="9">
        <v>18.4</v>
      </c>
      <c r="F13" s="9">
        <f>D13-E13</f>
        <v>0.8000000000000007</v>
      </c>
      <c r="G13" s="9">
        <f t="shared" si="1"/>
        <v>95.83333333333333</v>
      </c>
      <c r="H13" s="9">
        <f t="shared" si="2"/>
        <v>1.2053717654765803</v>
      </c>
      <c r="I13" s="9">
        <f t="shared" si="3"/>
        <v>3.3183628395534064</v>
      </c>
      <c r="J13" s="9">
        <f t="shared" si="4"/>
        <v>0.08174217451954259</v>
      </c>
    </row>
    <row r="14" spans="1:10" ht="12.75">
      <c r="A14" s="4" t="s">
        <v>14</v>
      </c>
      <c r="B14" s="7" t="s">
        <v>15</v>
      </c>
      <c r="C14" s="10">
        <f>C15</f>
        <v>195.1</v>
      </c>
      <c r="D14" s="10">
        <f>D15</f>
        <v>200</v>
      </c>
      <c r="E14" s="10">
        <f>E15</f>
        <v>200</v>
      </c>
      <c r="F14" s="10">
        <f t="shared" si="0"/>
        <v>0</v>
      </c>
      <c r="G14" s="10">
        <f t="shared" si="1"/>
        <v>100</v>
      </c>
      <c r="H14" s="10">
        <f t="shared" si="2"/>
        <v>102.51153254741159</v>
      </c>
      <c r="I14" s="10">
        <f t="shared" si="3"/>
        <v>0.42411568293276747</v>
      </c>
      <c r="J14" s="10">
        <f t="shared" si="4"/>
        <v>0.88850189695155</v>
      </c>
    </row>
    <row r="15" spans="1:10" ht="12.75" outlineLevel="1">
      <c r="A15" s="3" t="s">
        <v>16</v>
      </c>
      <c r="B15" s="6" t="s">
        <v>17</v>
      </c>
      <c r="C15" s="9">
        <v>195.1</v>
      </c>
      <c r="D15" s="9">
        <v>200</v>
      </c>
      <c r="E15" s="9">
        <v>200</v>
      </c>
      <c r="F15" s="9">
        <f t="shared" si="0"/>
        <v>0</v>
      </c>
      <c r="G15" s="9">
        <f t="shared" si="1"/>
        <v>100</v>
      </c>
      <c r="H15" s="9">
        <f t="shared" si="2"/>
        <v>102.51153254741159</v>
      </c>
      <c r="I15" s="9">
        <f t="shared" si="3"/>
        <v>0.42411568293276747</v>
      </c>
      <c r="J15" s="9">
        <f t="shared" si="4"/>
        <v>0.88850189695155</v>
      </c>
    </row>
    <row r="16" spans="1:10" ht="25.5">
      <c r="A16" s="4" t="s">
        <v>18</v>
      </c>
      <c r="B16" s="7" t="s">
        <v>19</v>
      </c>
      <c r="C16" s="10">
        <f>C17</f>
        <v>98.4</v>
      </c>
      <c r="D16" s="10">
        <f>D17</f>
        <v>30</v>
      </c>
      <c r="E16" s="10">
        <f>E17</f>
        <v>0</v>
      </c>
      <c r="F16" s="10">
        <f t="shared" si="0"/>
        <v>30</v>
      </c>
      <c r="G16" s="10">
        <f t="shared" si="1"/>
        <v>0</v>
      </c>
      <c r="H16" s="10">
        <f t="shared" si="2"/>
        <v>0</v>
      </c>
      <c r="I16" s="10">
        <f t="shared" si="3"/>
        <v>0.21390560328336405</v>
      </c>
      <c r="J16" s="10">
        <f t="shared" si="4"/>
        <v>0</v>
      </c>
    </row>
    <row r="17" spans="1:10" ht="25.5" outlineLevel="1">
      <c r="A17" s="3" t="s">
        <v>20</v>
      </c>
      <c r="B17" s="6" t="s">
        <v>21</v>
      </c>
      <c r="C17" s="9">
        <v>98.4</v>
      </c>
      <c r="D17" s="9">
        <v>30</v>
      </c>
      <c r="E17" s="9">
        <v>0</v>
      </c>
      <c r="F17" s="9">
        <f t="shared" si="0"/>
        <v>30</v>
      </c>
      <c r="G17" s="9">
        <f t="shared" si="1"/>
        <v>0</v>
      </c>
      <c r="H17" s="9">
        <f t="shared" si="2"/>
        <v>0</v>
      </c>
      <c r="I17" s="9">
        <f t="shared" si="3"/>
        <v>0.21390560328336405</v>
      </c>
      <c r="J17" s="9">
        <f t="shared" si="4"/>
        <v>0</v>
      </c>
    </row>
    <row r="18" spans="1:10" ht="12.75">
      <c r="A18" s="4" t="s">
        <v>22</v>
      </c>
      <c r="B18" s="7" t="s">
        <v>23</v>
      </c>
      <c r="C18" s="10">
        <f>C19+C20</f>
        <v>1255.7</v>
      </c>
      <c r="D18" s="10">
        <f>D19+D20</f>
        <v>3163.3999999999996</v>
      </c>
      <c r="E18" s="10">
        <f>E19+E20</f>
        <v>3162.3999999999996</v>
      </c>
      <c r="F18" s="10">
        <f t="shared" si="0"/>
        <v>1</v>
      </c>
      <c r="G18" s="10">
        <f t="shared" si="1"/>
        <v>99.9683884428147</v>
      </c>
      <c r="H18" s="10">
        <f t="shared" si="2"/>
        <v>251.84359321493983</v>
      </c>
      <c r="I18" s="10">
        <f t="shared" si="3"/>
        <v>2.729687663037807</v>
      </c>
      <c r="J18" s="10">
        <f t="shared" si="4"/>
        <v>14.048991994597907</v>
      </c>
    </row>
    <row r="19" spans="1:10" ht="12.75" outlineLevel="1">
      <c r="A19" s="3" t="s">
        <v>24</v>
      </c>
      <c r="B19" s="6" t="s">
        <v>25</v>
      </c>
      <c r="C19" s="9">
        <v>1255.7</v>
      </c>
      <c r="D19" s="9">
        <v>3161.2</v>
      </c>
      <c r="E19" s="9">
        <v>3160.2</v>
      </c>
      <c r="F19" s="9">
        <f t="shared" si="0"/>
        <v>1</v>
      </c>
      <c r="G19" s="9">
        <f t="shared" si="1"/>
        <v>99.96836644312287</v>
      </c>
      <c r="H19" s="9">
        <f t="shared" si="2"/>
        <v>251.66839213187862</v>
      </c>
      <c r="I19" s="9">
        <f t="shared" si="3"/>
        <v>2.729687663037807</v>
      </c>
      <c r="J19" s="9">
        <f t="shared" si="4"/>
        <v>14.039218473731442</v>
      </c>
    </row>
    <row r="20" spans="1:10" ht="12.75" outlineLevel="1">
      <c r="A20" s="3" t="s">
        <v>26</v>
      </c>
      <c r="B20" s="6" t="s">
        <v>27</v>
      </c>
      <c r="C20" s="9">
        <v>0</v>
      </c>
      <c r="D20" s="9">
        <v>2.2</v>
      </c>
      <c r="E20" s="9">
        <v>2.2</v>
      </c>
      <c r="F20" s="9">
        <f t="shared" si="0"/>
        <v>0</v>
      </c>
      <c r="G20" s="9">
        <f t="shared" si="1"/>
        <v>100</v>
      </c>
      <c r="H20" s="9" t="e">
        <f t="shared" si="2"/>
        <v>#DIV/0!</v>
      </c>
      <c r="I20" s="9">
        <f t="shared" si="3"/>
        <v>0</v>
      </c>
      <c r="J20" s="9">
        <f t="shared" si="4"/>
        <v>0.009773520866467052</v>
      </c>
    </row>
    <row r="21" spans="1:10" ht="12.75">
      <c r="A21" s="4" t="s">
        <v>28</v>
      </c>
      <c r="B21" s="7" t="s">
        <v>29</v>
      </c>
      <c r="C21" s="10">
        <f>SUM(C22:C24)</f>
        <v>30953.8</v>
      </c>
      <c r="D21" s="10">
        <f>SUM(D22:D24)</f>
        <v>5240.6</v>
      </c>
      <c r="E21" s="10">
        <f>SUM(E22:E24)</f>
        <v>4981.9</v>
      </c>
      <c r="F21" s="10">
        <f t="shared" si="0"/>
        <v>258.7000000000007</v>
      </c>
      <c r="G21" s="10">
        <f t="shared" si="1"/>
        <v>95.06354234247986</v>
      </c>
      <c r="H21" s="10">
        <f t="shared" si="2"/>
        <v>16.094631353824084</v>
      </c>
      <c r="I21" s="10">
        <f t="shared" si="3"/>
        <v>67.28852909464018</v>
      </c>
      <c r="J21" s="10">
        <f t="shared" si="4"/>
        <v>22.132138002114633</v>
      </c>
    </row>
    <row r="22" spans="1:10" ht="12.75" outlineLevel="1">
      <c r="A22" s="3" t="s">
        <v>30</v>
      </c>
      <c r="B22" s="6" t="s">
        <v>31</v>
      </c>
      <c r="C22" s="9">
        <v>3344.1</v>
      </c>
      <c r="D22" s="9">
        <v>254.7</v>
      </c>
      <c r="E22" s="9">
        <v>247.3</v>
      </c>
      <c r="F22" s="9">
        <f t="shared" si="0"/>
        <v>7.399999999999977</v>
      </c>
      <c r="G22" s="9">
        <f t="shared" si="1"/>
        <v>97.09462112288968</v>
      </c>
      <c r="H22" s="9">
        <f t="shared" si="2"/>
        <v>7.395113782482582</v>
      </c>
      <c r="I22" s="9">
        <f t="shared" si="3"/>
        <v>7.269529755486764</v>
      </c>
      <c r="J22" s="9">
        <f t="shared" si="4"/>
        <v>1.0986325955805918</v>
      </c>
    </row>
    <row r="23" spans="1:10" ht="12.75" outlineLevel="1">
      <c r="A23" s="3" t="s">
        <v>32</v>
      </c>
      <c r="B23" s="6" t="s">
        <v>33</v>
      </c>
      <c r="C23" s="9">
        <v>25745.2</v>
      </c>
      <c r="D23" s="9">
        <v>3371.9</v>
      </c>
      <c r="E23" s="9">
        <v>3249.6</v>
      </c>
      <c r="F23" s="9">
        <f t="shared" si="0"/>
        <v>122.30000000000018</v>
      </c>
      <c r="G23" s="9">
        <f t="shared" si="1"/>
        <v>96.3729647972953</v>
      </c>
      <c r="H23" s="9">
        <f t="shared" si="2"/>
        <v>12.622158693659399</v>
      </c>
      <c r="I23" s="9">
        <f t="shared" si="3"/>
        <v>55.965879447671384</v>
      </c>
      <c r="J23" s="9">
        <f t="shared" si="4"/>
        <v>14.436378821668786</v>
      </c>
    </row>
    <row r="24" spans="1:10" ht="12.75" outlineLevel="1">
      <c r="A24" s="3" t="s">
        <v>34</v>
      </c>
      <c r="B24" s="6" t="s">
        <v>35</v>
      </c>
      <c r="C24" s="9">
        <v>1864.5</v>
      </c>
      <c r="D24" s="9">
        <v>1614</v>
      </c>
      <c r="E24" s="9">
        <v>1485</v>
      </c>
      <c r="F24" s="9">
        <f t="shared" si="0"/>
        <v>129</v>
      </c>
      <c r="G24" s="9">
        <f t="shared" si="1"/>
        <v>92.00743494423791</v>
      </c>
      <c r="H24" s="9">
        <f t="shared" si="2"/>
        <v>79.64601769911505</v>
      </c>
      <c r="I24" s="9">
        <f t="shared" si="3"/>
        <v>4.0531198914820346</v>
      </c>
      <c r="J24" s="9">
        <f t="shared" si="4"/>
        <v>6.59712658486526</v>
      </c>
    </row>
    <row r="25" spans="1:10" ht="12.75">
      <c r="A25" s="4" t="s">
        <v>36</v>
      </c>
      <c r="B25" s="7" t="s">
        <v>37</v>
      </c>
      <c r="C25" s="10">
        <f>C26</f>
        <v>7.8</v>
      </c>
      <c r="D25" s="10">
        <f>D26</f>
        <v>17.7</v>
      </c>
      <c r="E25" s="10">
        <f>E26</f>
        <v>17.7</v>
      </c>
      <c r="F25" s="10">
        <f t="shared" si="0"/>
        <v>0</v>
      </c>
      <c r="G25" s="10">
        <f t="shared" si="1"/>
        <v>100</v>
      </c>
      <c r="H25" s="10">
        <f t="shared" si="2"/>
        <v>226.9230769230769</v>
      </c>
      <c r="I25" s="10">
        <f t="shared" si="3"/>
        <v>0.016955931967583736</v>
      </c>
      <c r="J25" s="10">
        <f t="shared" si="4"/>
        <v>0.07863241788021216</v>
      </c>
    </row>
    <row r="26" spans="1:10" ht="12.75" outlineLevel="1">
      <c r="A26" s="3" t="s">
        <v>38</v>
      </c>
      <c r="B26" s="6" t="s">
        <v>39</v>
      </c>
      <c r="C26" s="9">
        <v>7.8</v>
      </c>
      <c r="D26" s="9">
        <v>17.7</v>
      </c>
      <c r="E26" s="9">
        <v>17.7</v>
      </c>
      <c r="F26" s="9">
        <f t="shared" si="0"/>
        <v>0</v>
      </c>
      <c r="G26" s="9">
        <f t="shared" si="1"/>
        <v>100</v>
      </c>
      <c r="H26" s="9">
        <f t="shared" si="2"/>
        <v>226.9230769230769</v>
      </c>
      <c r="I26" s="9">
        <f t="shared" si="3"/>
        <v>0.016955931967583736</v>
      </c>
      <c r="J26" s="9">
        <f t="shared" si="4"/>
        <v>0.07863241788021216</v>
      </c>
    </row>
    <row r="27" spans="1:10" ht="12.75">
      <c r="A27" s="4" t="s">
        <v>40</v>
      </c>
      <c r="B27" s="7" t="s">
        <v>41</v>
      </c>
      <c r="C27" s="10">
        <f>C28</f>
        <v>7273.8</v>
      </c>
      <c r="D27" s="10">
        <f>D28</f>
        <v>14253.6</v>
      </c>
      <c r="E27" s="10">
        <f>E28</f>
        <v>8970.1</v>
      </c>
      <c r="F27" s="10">
        <f t="shared" si="0"/>
        <v>5283.5</v>
      </c>
      <c r="G27" s="10">
        <f t="shared" si="1"/>
        <v>62.932171521580514</v>
      </c>
      <c r="H27" s="10">
        <f t="shared" si="2"/>
        <v>123.32068519893315</v>
      </c>
      <c r="I27" s="10">
        <f t="shared" si="3"/>
        <v>15.812058711001356</v>
      </c>
      <c r="J27" s="10">
        <f t="shared" si="4"/>
        <v>39.8497543292255</v>
      </c>
    </row>
    <row r="28" spans="1:10" ht="12.75" outlineLevel="1">
      <c r="A28" s="3" t="s">
        <v>42</v>
      </c>
      <c r="B28" s="6" t="s">
        <v>43</v>
      </c>
      <c r="C28" s="9">
        <v>7273.8</v>
      </c>
      <c r="D28" s="9">
        <v>14253.6</v>
      </c>
      <c r="E28" s="9">
        <v>8970.1</v>
      </c>
      <c r="F28" s="9">
        <f t="shared" si="0"/>
        <v>5283.5</v>
      </c>
      <c r="G28" s="9">
        <f t="shared" si="1"/>
        <v>62.932171521580514</v>
      </c>
      <c r="H28" s="9">
        <f t="shared" si="2"/>
        <v>123.32068519893315</v>
      </c>
      <c r="I28" s="9">
        <f t="shared" si="3"/>
        <v>15.812058711001356</v>
      </c>
      <c r="J28" s="9">
        <f t="shared" si="4"/>
        <v>39.8497543292255</v>
      </c>
    </row>
    <row r="29" spans="1:10" ht="12.75" outlineLevel="1">
      <c r="A29" s="3" t="s">
        <v>44</v>
      </c>
      <c r="B29" s="6" t="s">
        <v>45</v>
      </c>
      <c r="C29" s="9"/>
      <c r="D29" s="9">
        <v>0</v>
      </c>
      <c r="E29" s="9">
        <v>0</v>
      </c>
      <c r="F29" s="9">
        <f t="shared" si="0"/>
        <v>0</v>
      </c>
      <c r="G29" s="9" t="e">
        <f t="shared" si="1"/>
        <v>#DIV/0!</v>
      </c>
      <c r="H29" s="9" t="e">
        <f t="shared" si="2"/>
        <v>#DIV/0!</v>
      </c>
      <c r="I29" s="9">
        <f t="shared" si="3"/>
        <v>0</v>
      </c>
      <c r="J29" s="9">
        <f t="shared" si="4"/>
        <v>0</v>
      </c>
    </row>
    <row r="30" spans="1:10" ht="12.75">
      <c r="A30" s="4" t="s">
        <v>46</v>
      </c>
      <c r="B30" s="7" t="s">
        <v>47</v>
      </c>
      <c r="C30" s="10">
        <f>C31</f>
        <v>116.5</v>
      </c>
      <c r="D30" s="10">
        <f>D31</f>
        <v>128.3</v>
      </c>
      <c r="E30" s="10">
        <f>E31</f>
        <v>128.3</v>
      </c>
      <c r="F30" s="10">
        <f t="shared" si="0"/>
        <v>0</v>
      </c>
      <c r="G30" s="10">
        <f t="shared" si="1"/>
        <v>100</v>
      </c>
      <c r="H30" s="10">
        <f t="shared" si="2"/>
        <v>110.12875536480689</v>
      </c>
      <c r="I30" s="10">
        <f t="shared" si="3"/>
        <v>0.25325206079788526</v>
      </c>
      <c r="J30" s="10">
        <f t="shared" si="4"/>
        <v>0.5699739668944194</v>
      </c>
    </row>
    <row r="31" spans="1:10" ht="25.5" outlineLevel="1">
      <c r="A31" s="3" t="s">
        <v>106</v>
      </c>
      <c r="B31" s="6" t="s">
        <v>105</v>
      </c>
      <c r="C31" s="9">
        <v>116.5</v>
      </c>
      <c r="D31" s="9">
        <v>128.3</v>
      </c>
      <c r="E31" s="9">
        <v>128.3</v>
      </c>
      <c r="F31" s="9">
        <f t="shared" si="0"/>
        <v>0</v>
      </c>
      <c r="G31" s="9">
        <f t="shared" si="1"/>
        <v>100</v>
      </c>
      <c r="H31" s="9">
        <f t="shared" si="2"/>
        <v>110.12875536480689</v>
      </c>
      <c r="I31" s="9">
        <f t="shared" si="3"/>
        <v>0.25325206079788526</v>
      </c>
      <c r="J31" s="9">
        <f t="shared" si="4"/>
        <v>0.5699739668944194</v>
      </c>
    </row>
    <row r="32" spans="1:10" ht="12.75">
      <c r="A32" s="4" t="s">
        <v>99</v>
      </c>
      <c r="B32" s="7" t="s">
        <v>102</v>
      </c>
      <c r="C32" s="10">
        <f>C33</f>
        <v>43.9</v>
      </c>
      <c r="D32" s="10" t="str">
        <f>D33</f>
        <v>28,1</v>
      </c>
      <c r="E32" s="10" t="str">
        <f>E33</f>
        <v>28,1</v>
      </c>
      <c r="F32" s="10">
        <f t="shared" si="0"/>
        <v>0</v>
      </c>
      <c r="G32" s="10"/>
      <c r="H32" s="10">
        <f t="shared" si="2"/>
        <v>64.00911161731207</v>
      </c>
      <c r="I32" s="10">
        <f t="shared" si="3"/>
        <v>0.09543146325345203</v>
      </c>
      <c r="J32" s="10"/>
    </row>
    <row r="33" spans="1:10" ht="12.75" outlineLevel="1">
      <c r="A33" s="3" t="s">
        <v>100</v>
      </c>
      <c r="B33" s="6" t="s">
        <v>101</v>
      </c>
      <c r="C33" s="9">
        <v>43.9</v>
      </c>
      <c r="D33" s="9" t="s">
        <v>103</v>
      </c>
      <c r="E33" s="9" t="s">
        <v>103</v>
      </c>
      <c r="F33" s="9">
        <f t="shared" si="0"/>
        <v>0</v>
      </c>
      <c r="G33" s="6"/>
      <c r="H33" s="9">
        <f t="shared" si="2"/>
        <v>64.00911161731207</v>
      </c>
      <c r="I33" s="9">
        <f t="shared" si="3"/>
        <v>0.09543146325345203</v>
      </c>
      <c r="J33" s="9"/>
    </row>
    <row r="34" spans="1:10" ht="25.5">
      <c r="A34" s="4" t="s">
        <v>48</v>
      </c>
      <c r="B34" s="7" t="s">
        <v>49</v>
      </c>
      <c r="C34" s="10">
        <f>C35</f>
        <v>0</v>
      </c>
      <c r="D34" s="10">
        <f>D35</f>
        <v>0.7</v>
      </c>
      <c r="E34" s="10">
        <f>E35</f>
        <v>0</v>
      </c>
      <c r="F34" s="10">
        <f t="shared" si="0"/>
        <v>0.7</v>
      </c>
      <c r="G34" s="10">
        <f>E34/D34*100</f>
        <v>0</v>
      </c>
      <c r="H34" s="10" t="e">
        <f t="shared" si="2"/>
        <v>#DIV/0!</v>
      </c>
      <c r="I34" s="10">
        <f t="shared" si="3"/>
        <v>0</v>
      </c>
      <c r="J34" s="10">
        <f t="shared" si="4"/>
        <v>0</v>
      </c>
    </row>
    <row r="35" spans="1:10" ht="25.5" outlineLevel="1">
      <c r="A35" s="3" t="s">
        <v>50</v>
      </c>
      <c r="B35" s="6" t="s">
        <v>51</v>
      </c>
      <c r="C35" s="9">
        <v>0</v>
      </c>
      <c r="D35" s="9">
        <v>0.7</v>
      </c>
      <c r="E35" s="9">
        <v>0</v>
      </c>
      <c r="F35" s="9">
        <f t="shared" si="0"/>
        <v>0.7</v>
      </c>
      <c r="G35" s="9">
        <f>E35/D35*100</f>
        <v>0</v>
      </c>
      <c r="H35" s="9" t="e">
        <f t="shared" si="2"/>
        <v>#DIV/0!</v>
      </c>
      <c r="I35" s="9">
        <f t="shared" si="3"/>
        <v>0</v>
      </c>
      <c r="J35" s="9">
        <f t="shared" si="4"/>
        <v>0</v>
      </c>
    </row>
    <row r="36" spans="1:10" ht="13.5">
      <c r="A36" s="5" t="s">
        <v>0</v>
      </c>
      <c r="B36" s="8"/>
      <c r="C36" s="10">
        <f>C9+C14+C16+C18+C21+C25+C27+C30+C32+C34</f>
        <v>46001.600000000006</v>
      </c>
      <c r="D36" s="10">
        <f>D9+D14+D16+D18+D21+D25+D27+D30+D32+D34</f>
        <v>28303.899999999998</v>
      </c>
      <c r="E36" s="10">
        <f>E9+E14+E16+E18+E21+E25+E27+E30+E34+E32</f>
        <v>22509.8</v>
      </c>
      <c r="F36" s="10">
        <f>F9+F14+F16+F18+F21+F25+F27+F30+F34+F32</f>
        <v>5794.1</v>
      </c>
      <c r="G36" s="11">
        <f>E36/D36*100</f>
        <v>79.52896950596914</v>
      </c>
      <c r="H36" s="11">
        <f t="shared" si="2"/>
        <v>48.932645821014916</v>
      </c>
      <c r="I36" s="11">
        <f t="shared" si="3"/>
        <v>100</v>
      </c>
      <c r="J36" s="11">
        <f t="shared" si="4"/>
        <v>100</v>
      </c>
    </row>
    <row r="37" spans="1:10" ht="12.75">
      <c r="A37" s="1"/>
      <c r="H37" s="18"/>
      <c r="I37" s="18"/>
      <c r="J37" s="18"/>
    </row>
    <row r="38" spans="1:10" ht="12.75">
      <c r="A38" s="1"/>
      <c r="H38" s="19"/>
      <c r="I38" s="19"/>
      <c r="J38" s="19"/>
    </row>
    <row r="39" spans="3:10" ht="12.75">
      <c r="C39" s="21"/>
      <c r="H39" s="18"/>
      <c r="I39" s="18"/>
      <c r="J39" s="18"/>
    </row>
    <row r="40" spans="8:10" ht="13.5">
      <c r="H40" s="20"/>
      <c r="I40" s="20"/>
      <c r="J40" s="20"/>
    </row>
  </sheetData>
  <sheetProtection/>
  <mergeCells count="5">
    <mergeCell ref="A6:N6"/>
    <mergeCell ref="H1:J1"/>
    <mergeCell ref="H2:J2"/>
    <mergeCell ref="A4:J4"/>
    <mergeCell ref="A5:J5"/>
  </mergeCells>
  <printOptions/>
  <pageMargins left="0.75" right="0.29" top="0.25" bottom="0.2" header="0.17" footer="0.17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110" zoomScaleSheetLayoutView="110" zoomScalePageLayoutView="0" workbookViewId="0" topLeftCell="B1">
      <selection activeCell="B16" sqref="B16"/>
    </sheetView>
  </sheetViews>
  <sheetFormatPr defaultColWidth="9.140625" defaultRowHeight="12.75" customHeight="1"/>
  <cols>
    <col min="1" max="1" width="6.7109375" style="0" customWidth="1"/>
    <col min="2" max="2" width="31.7109375" style="0" customWidth="1"/>
    <col min="3" max="3" width="12.00390625" style="0" customWidth="1"/>
    <col min="4" max="4" width="10.00390625" style="0" customWidth="1"/>
    <col min="7" max="7" width="12.28125" style="0" customWidth="1"/>
  </cols>
  <sheetData>
    <row r="1" spans="5:7" ht="12.75" customHeight="1">
      <c r="E1" s="24" t="s">
        <v>94</v>
      </c>
      <c r="F1" s="24"/>
      <c r="G1" s="24"/>
    </row>
    <row r="2" spans="5:7" ht="12.75" customHeight="1">
      <c r="E2" s="24" t="s">
        <v>52</v>
      </c>
      <c r="F2" s="24"/>
      <c r="G2" s="24"/>
    </row>
    <row r="3" spans="1:1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 customHeight="1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25" t="s">
        <v>98</v>
      </c>
      <c r="B5" s="25"/>
      <c r="C5" s="25"/>
      <c r="D5" s="25"/>
      <c r="E5" s="25"/>
      <c r="F5" s="25"/>
      <c r="G5" s="25"/>
      <c r="H5" s="15"/>
      <c r="I5" s="15"/>
      <c r="J5" s="15"/>
      <c r="K5" s="15"/>
    </row>
    <row r="6" spans="1:11" ht="12.75" customHeight="1">
      <c r="A6" s="25" t="s">
        <v>59</v>
      </c>
      <c r="B6" s="25"/>
      <c r="C6" s="25"/>
      <c r="D6" s="25"/>
      <c r="E6" s="25"/>
      <c r="F6" s="25"/>
      <c r="G6" s="25"/>
      <c r="H6" s="16"/>
      <c r="I6" s="16"/>
      <c r="J6" s="15"/>
      <c r="K6" s="15"/>
    </row>
    <row r="7" spans="1:11" ht="13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3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2:11" ht="12.75">
      <c r="B9" s="1"/>
      <c r="C9" s="1"/>
      <c r="D9" s="1"/>
      <c r="E9" s="1"/>
      <c r="F9" s="1"/>
      <c r="G9" s="17" t="s">
        <v>1</v>
      </c>
      <c r="H9" s="1"/>
      <c r="I9" s="1"/>
      <c r="J9" s="1"/>
      <c r="K9" s="1"/>
    </row>
    <row r="10" spans="1:7" ht="42">
      <c r="A10" s="2" t="s">
        <v>60</v>
      </c>
      <c r="B10" s="2" t="s">
        <v>61</v>
      </c>
      <c r="C10" s="2" t="s">
        <v>57</v>
      </c>
      <c r="D10" s="2" t="s">
        <v>58</v>
      </c>
      <c r="E10" s="2" t="s">
        <v>54</v>
      </c>
      <c r="F10" s="2" t="s">
        <v>55</v>
      </c>
      <c r="G10" s="2" t="s">
        <v>56</v>
      </c>
    </row>
    <row r="11" spans="1:8" ht="15" customHeight="1">
      <c r="A11" s="3" t="s">
        <v>62</v>
      </c>
      <c r="B11" s="6" t="s">
        <v>63</v>
      </c>
      <c r="C11" s="9">
        <v>6399.7</v>
      </c>
      <c r="D11" s="9">
        <v>6364.8</v>
      </c>
      <c r="E11" s="9">
        <f>D11/C11*100</f>
        <v>99.45466193727832</v>
      </c>
      <c r="F11" s="9">
        <f>C11-D11</f>
        <v>34.899999999999636</v>
      </c>
      <c r="G11" s="9">
        <f aca="true" t="shared" si="0" ref="G11:G28">D11/$D$28*100</f>
        <v>28.27568436858613</v>
      </c>
      <c r="H11" s="21"/>
    </row>
    <row r="12" spans="1:7" ht="15" customHeight="1">
      <c r="A12" s="3" t="s">
        <v>64</v>
      </c>
      <c r="B12" s="6" t="s">
        <v>65</v>
      </c>
      <c r="C12" s="9">
        <v>2.8</v>
      </c>
      <c r="D12" s="9">
        <v>0</v>
      </c>
      <c r="E12" s="9">
        <f aca="true" t="shared" si="1" ref="E12:E28">D12/C12*100</f>
        <v>0</v>
      </c>
      <c r="F12" s="9">
        <f aca="true" t="shared" si="2" ref="F12:F28">C12-D12</f>
        <v>2.8</v>
      </c>
      <c r="G12" s="9">
        <f t="shared" si="0"/>
        <v>0</v>
      </c>
    </row>
    <row r="13" spans="1:7" ht="15" customHeight="1">
      <c r="A13" s="3" t="s">
        <v>66</v>
      </c>
      <c r="B13" s="6" t="s">
        <v>67</v>
      </c>
      <c r="C13" s="9">
        <v>1950.6</v>
      </c>
      <c r="D13" s="9">
        <v>1923.6</v>
      </c>
      <c r="E13" s="9">
        <f t="shared" si="1"/>
        <v>98.61581051984005</v>
      </c>
      <c r="F13" s="9">
        <f t="shared" si="2"/>
        <v>27</v>
      </c>
      <c r="G13" s="9">
        <f t="shared" si="0"/>
        <v>8.545611244880009</v>
      </c>
    </row>
    <row r="14" spans="1:7" ht="15" customHeight="1">
      <c r="A14" s="3" t="s">
        <v>68</v>
      </c>
      <c r="B14" s="6" t="s">
        <v>69</v>
      </c>
      <c r="C14" s="9">
        <v>88</v>
      </c>
      <c r="D14" s="9">
        <v>87.2</v>
      </c>
      <c r="E14" s="9">
        <f t="shared" si="1"/>
        <v>99.0909090909091</v>
      </c>
      <c r="F14" s="9">
        <f t="shared" si="2"/>
        <v>0.7999999999999972</v>
      </c>
      <c r="G14" s="9">
        <f t="shared" si="0"/>
        <v>0.38738682707087585</v>
      </c>
    </row>
    <row r="15" spans="1:7" ht="15" customHeight="1">
      <c r="A15" s="3" t="s">
        <v>70</v>
      </c>
      <c r="B15" s="6" t="s">
        <v>71</v>
      </c>
      <c r="C15" s="9">
        <v>7.3</v>
      </c>
      <c r="D15" s="9">
        <v>2.9</v>
      </c>
      <c r="E15" s="9">
        <f t="shared" si="1"/>
        <v>39.726027397260275</v>
      </c>
      <c r="F15" s="9">
        <f t="shared" si="2"/>
        <v>4.4</v>
      </c>
      <c r="G15" s="9">
        <f t="shared" si="0"/>
        <v>0.012883277505797475</v>
      </c>
    </row>
    <row r="16" spans="1:7" ht="15" customHeight="1">
      <c r="A16" s="3" t="s">
        <v>72</v>
      </c>
      <c r="B16" s="6" t="s">
        <v>73</v>
      </c>
      <c r="C16" s="9">
        <v>4305.5</v>
      </c>
      <c r="D16" s="9">
        <v>4291.4</v>
      </c>
      <c r="E16" s="9">
        <f t="shared" si="1"/>
        <v>99.67251190337939</v>
      </c>
      <c r="F16" s="9">
        <f t="shared" si="2"/>
        <v>14.100000000000364</v>
      </c>
      <c r="G16" s="9">
        <f t="shared" si="0"/>
        <v>19.064585202889404</v>
      </c>
    </row>
    <row r="17" spans="1:7" ht="15" customHeight="1">
      <c r="A17" s="3" t="s">
        <v>74</v>
      </c>
      <c r="B17" s="6" t="s">
        <v>75</v>
      </c>
      <c r="C17" s="9">
        <v>11963.8</v>
      </c>
      <c r="D17" s="9">
        <v>6894.6</v>
      </c>
      <c r="E17" s="9">
        <f t="shared" si="1"/>
        <v>57.62884702184925</v>
      </c>
      <c r="F17" s="9">
        <f t="shared" si="2"/>
        <v>5069.199999999999</v>
      </c>
      <c r="G17" s="9">
        <f t="shared" si="0"/>
        <v>30.629325893610787</v>
      </c>
    </row>
    <row r="18" spans="1:7" ht="15" customHeight="1">
      <c r="A18" s="3" t="s">
        <v>76</v>
      </c>
      <c r="B18" s="6" t="s">
        <v>77</v>
      </c>
      <c r="C18" s="9">
        <v>1964.5</v>
      </c>
      <c r="D18" s="9">
        <v>1673.7</v>
      </c>
      <c r="E18" s="9">
        <f t="shared" si="1"/>
        <v>85.19725120895902</v>
      </c>
      <c r="F18" s="9">
        <f t="shared" si="2"/>
        <v>290.79999999999995</v>
      </c>
      <c r="G18" s="9">
        <f t="shared" si="0"/>
        <v>7.4354281246390475</v>
      </c>
    </row>
    <row r="19" spans="1:7" ht="15" customHeight="1">
      <c r="A19" s="3" t="s">
        <v>78</v>
      </c>
      <c r="B19" s="6" t="s">
        <v>79</v>
      </c>
      <c r="C19" s="9">
        <v>0.7</v>
      </c>
      <c r="D19" s="9">
        <v>0</v>
      </c>
      <c r="E19" s="9">
        <f t="shared" si="1"/>
        <v>0</v>
      </c>
      <c r="F19" s="9">
        <f t="shared" si="2"/>
        <v>0.7</v>
      </c>
      <c r="G19" s="9">
        <f t="shared" si="0"/>
        <v>0</v>
      </c>
    </row>
    <row r="20" spans="1:7" ht="25.5" hidden="1">
      <c r="A20" s="3" t="s">
        <v>80</v>
      </c>
      <c r="B20" s="6" t="s">
        <v>81</v>
      </c>
      <c r="C20" s="9">
        <v>0</v>
      </c>
      <c r="D20" s="9">
        <v>0</v>
      </c>
      <c r="E20" s="9" t="e">
        <f t="shared" si="1"/>
        <v>#DIV/0!</v>
      </c>
      <c r="F20" s="9">
        <f t="shared" si="2"/>
        <v>0</v>
      </c>
      <c r="G20" s="9">
        <f t="shared" si="0"/>
        <v>0</v>
      </c>
    </row>
    <row r="21" spans="1:7" ht="38.25" hidden="1">
      <c r="A21" s="3" t="s">
        <v>82</v>
      </c>
      <c r="B21" s="6" t="s">
        <v>83</v>
      </c>
      <c r="C21" s="9">
        <v>0</v>
      </c>
      <c r="D21" s="9">
        <v>0</v>
      </c>
      <c r="E21" s="9" t="e">
        <f t="shared" si="1"/>
        <v>#DIV/0!</v>
      </c>
      <c r="F21" s="9">
        <f t="shared" si="2"/>
        <v>0</v>
      </c>
      <c r="G21" s="9">
        <f t="shared" si="0"/>
        <v>0</v>
      </c>
    </row>
    <row r="22" spans="1:7" ht="25.5">
      <c r="A22" s="3" t="s">
        <v>84</v>
      </c>
      <c r="B22" s="6" t="s">
        <v>85</v>
      </c>
      <c r="C22" s="9">
        <v>16.1</v>
      </c>
      <c r="D22" s="9">
        <v>16.1</v>
      </c>
      <c r="E22" s="9">
        <f t="shared" si="1"/>
        <v>100</v>
      </c>
      <c r="F22" s="9">
        <f t="shared" si="2"/>
        <v>0</v>
      </c>
      <c r="G22" s="9">
        <f t="shared" si="0"/>
        <v>0.07152440270459978</v>
      </c>
    </row>
    <row r="23" spans="1:7" ht="3" customHeight="1" hidden="1">
      <c r="A23" s="3" t="s">
        <v>86</v>
      </c>
      <c r="B23" s="6" t="s">
        <v>87</v>
      </c>
      <c r="C23" s="9">
        <v>0</v>
      </c>
      <c r="D23" s="9">
        <v>0</v>
      </c>
      <c r="E23" s="9" t="e">
        <f t="shared" si="1"/>
        <v>#DIV/0!</v>
      </c>
      <c r="F23" s="9">
        <f t="shared" si="2"/>
        <v>0</v>
      </c>
      <c r="G23" s="9">
        <f t="shared" si="0"/>
        <v>0</v>
      </c>
    </row>
    <row r="24" spans="1:7" ht="38.25">
      <c r="A24" s="3" t="s">
        <v>104</v>
      </c>
      <c r="B24" s="6" t="s">
        <v>105</v>
      </c>
      <c r="C24" s="9">
        <v>128.3</v>
      </c>
      <c r="D24" s="9">
        <v>128.3</v>
      </c>
      <c r="E24" s="9">
        <f t="shared" si="1"/>
        <v>100</v>
      </c>
      <c r="F24" s="9">
        <f t="shared" si="2"/>
        <v>0</v>
      </c>
      <c r="G24" s="9">
        <f t="shared" si="0"/>
        <v>0.5699739668944194</v>
      </c>
    </row>
    <row r="25" spans="1:7" ht="15" customHeight="1">
      <c r="A25" s="3" t="s">
        <v>88</v>
      </c>
      <c r="B25" s="6" t="s">
        <v>89</v>
      </c>
      <c r="C25" s="9">
        <v>79.5</v>
      </c>
      <c r="D25" s="9">
        <v>61.3</v>
      </c>
      <c r="E25" s="9">
        <f t="shared" si="1"/>
        <v>77.1069182389937</v>
      </c>
      <c r="F25" s="9">
        <f t="shared" si="2"/>
        <v>18.200000000000003</v>
      </c>
      <c r="G25" s="9">
        <f t="shared" si="0"/>
        <v>0.2723258314156501</v>
      </c>
    </row>
    <row r="26" spans="1:7" ht="15" customHeight="1">
      <c r="A26" s="3" t="s">
        <v>90</v>
      </c>
      <c r="B26" s="6" t="s">
        <v>91</v>
      </c>
      <c r="C26" s="9">
        <v>508.4</v>
      </c>
      <c r="D26" s="9">
        <v>466.2</v>
      </c>
      <c r="E26" s="9">
        <f t="shared" si="1"/>
        <v>91.69944925255705</v>
      </c>
      <c r="F26" s="9">
        <f t="shared" si="2"/>
        <v>42.19999999999999</v>
      </c>
      <c r="G26" s="9">
        <f t="shared" si="0"/>
        <v>2.0710979217940633</v>
      </c>
    </row>
    <row r="27" spans="1:7" ht="15" customHeight="1">
      <c r="A27" s="3" t="s">
        <v>92</v>
      </c>
      <c r="B27" s="6" t="s">
        <v>93</v>
      </c>
      <c r="C27" s="9">
        <v>888.7</v>
      </c>
      <c r="D27" s="9">
        <v>599.7</v>
      </c>
      <c r="E27" s="9">
        <f t="shared" si="1"/>
        <v>67.48058962529538</v>
      </c>
      <c r="F27" s="9">
        <f t="shared" si="2"/>
        <v>289</v>
      </c>
      <c r="G27" s="9">
        <f t="shared" si="0"/>
        <v>2.664172938009223</v>
      </c>
    </row>
    <row r="28" spans="1:7" ht="13.5">
      <c r="A28" s="5" t="s">
        <v>0</v>
      </c>
      <c r="B28" s="8"/>
      <c r="C28" s="11">
        <f>SUM(C11:C27)</f>
        <v>28303.899999999998</v>
      </c>
      <c r="D28" s="11">
        <f>SUM(D11:D27)</f>
        <v>22509.8</v>
      </c>
      <c r="E28" s="11">
        <f t="shared" si="1"/>
        <v>79.52896950596914</v>
      </c>
      <c r="F28" s="11">
        <f t="shared" si="2"/>
        <v>5794.0999999999985</v>
      </c>
      <c r="G28" s="11">
        <f t="shared" si="0"/>
        <v>100</v>
      </c>
    </row>
    <row r="29" ht="12.75">
      <c r="A29" s="1"/>
    </row>
    <row r="30" spans="1:4" ht="12.75">
      <c r="A30" s="1"/>
      <c r="C30" s="22"/>
      <c r="D30" s="22"/>
    </row>
    <row r="32" spans="3:4" ht="12.75" customHeight="1">
      <c r="C32" s="21"/>
      <c r="D32" s="21"/>
    </row>
  </sheetData>
  <sheetProtection/>
  <mergeCells count="6">
    <mergeCell ref="A7:K7"/>
    <mergeCell ref="A8:K8"/>
    <mergeCell ref="E1:G1"/>
    <mergeCell ref="E2:G2"/>
    <mergeCell ref="A5:G5"/>
    <mergeCell ref="A6:G6"/>
  </mergeCells>
  <printOptions/>
  <pageMargins left="0.75" right="0.2" top="0.27" bottom="1" header="0.1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2014-06-04T09:10:30Z</cp:lastPrinted>
  <dcterms:created xsi:type="dcterms:W3CDTF">2002-03-11T10:22:12Z</dcterms:created>
  <dcterms:modified xsi:type="dcterms:W3CDTF">2014-06-04T09:10:55Z</dcterms:modified>
  <cp:category/>
  <cp:version/>
  <cp:contentType/>
  <cp:contentStatus/>
</cp:coreProperties>
</file>