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35" yWindow="270" windowWidth="15180" windowHeight="11640" activeTab="0"/>
  </bookViews>
  <sheets>
    <sheet name="ноябрь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<sst xmlns="http://schemas.openxmlformats.org/spreadsheetml/2006/main" count="63" uniqueCount="63">
  <si>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Наименование КВД</t>
  </si>
  <si>
    <t>КВД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</si>
  <si>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</si>
  <si>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</si>
  <si>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</si>
  <si>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доходы бюджетов поселений</t>
  </si>
  <si>
    <t>Налог на доходы физических лиц</t>
  </si>
  <si>
    <t>Административные платежи</t>
  </si>
  <si>
    <t>Итого безвозмездных перечислений:</t>
  </si>
  <si>
    <t>Всего доходов:</t>
  </si>
  <si>
    <t xml:space="preserve">Субвенции </t>
  </si>
  <si>
    <t>10102000000000</t>
  </si>
  <si>
    <t>10503000000000</t>
  </si>
  <si>
    <t>10601030000000</t>
  </si>
  <si>
    <t>11502050000000</t>
  </si>
  <si>
    <t>11705050000000</t>
  </si>
  <si>
    <t xml:space="preserve">Дотации </t>
  </si>
  <si>
    <t>20201000000000</t>
  </si>
  <si>
    <t>20202000000000</t>
  </si>
  <si>
    <t>106(9)06(4)000000000</t>
  </si>
  <si>
    <t>Субсидии</t>
  </si>
  <si>
    <t xml:space="preserve">  % исполнения</t>
  </si>
  <si>
    <t>Госпошлина</t>
  </si>
  <si>
    <t>10800000000000</t>
  </si>
  <si>
    <t>20203000000000</t>
  </si>
  <si>
    <t xml:space="preserve">руб. </t>
  </si>
  <si>
    <t>Иные межбюджетные трансферты</t>
  </si>
  <si>
    <t>20204000000000</t>
  </si>
  <si>
    <t>Прочие поступления от использования имущества</t>
  </si>
  <si>
    <t>11109045000000</t>
  </si>
  <si>
    <t xml:space="preserve">Арендная плата за земли до разграничения собственности на землю </t>
  </si>
  <si>
    <t>10604000000000</t>
  </si>
  <si>
    <t>Аренда имущества</t>
  </si>
  <si>
    <t>1110501(2)0000000</t>
  </si>
  <si>
    <t xml:space="preserve">Доходы от продажи земельных участков </t>
  </si>
  <si>
    <t>11406000000000</t>
  </si>
  <si>
    <t>Возврат остатков межбюджетных трансфертов</t>
  </si>
  <si>
    <t>21900000000000</t>
  </si>
  <si>
    <t>Доходы от реализации  имущества</t>
  </si>
  <si>
    <t>11402000000000</t>
  </si>
  <si>
    <t>Ед.изм.: руб.</t>
  </si>
  <si>
    <t>11300000000000</t>
  </si>
  <si>
    <t>Прочие доходы от оказания платных услуг (работ)</t>
  </si>
  <si>
    <t>Итого налоговых и неналоговых доходов:</t>
  </si>
  <si>
    <t>налоговые и неналоговые</t>
  </si>
  <si>
    <t>общая</t>
  </si>
  <si>
    <t>Транспортный налог</t>
  </si>
  <si>
    <t>Штрафы</t>
  </si>
  <si>
    <t>11600000000000</t>
  </si>
  <si>
    <t>10302000000000</t>
  </si>
  <si>
    <t>Акцизы на нефтепродукты</t>
  </si>
  <si>
    <t>Невыясненные поступления</t>
  </si>
  <si>
    <t>11701000000000</t>
  </si>
  <si>
    <t>Факт 2015 г.</t>
  </si>
  <si>
    <t>Сведения об исполнении доходной части бюджета Старопольского сельского поселения на 2016 год.</t>
  </si>
  <si>
    <t>План 2016 г.</t>
  </si>
  <si>
    <t>к плану 2016 г.</t>
  </si>
  <si>
    <t>структура факт 2016 г</t>
  </si>
  <si>
    <t>11105075000000</t>
  </si>
  <si>
    <t>на 01.12.2016 г.</t>
  </si>
  <si>
    <t>Факт 11 мес. 2016 г.</t>
  </si>
  <si>
    <t>к Факту      11 мес.  2015 г.</t>
  </si>
  <si>
    <t>Факт 11 мес.    2015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</si>
</sst>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  <numFmt numFmtId="179" formatCode="#,##0.000"/>
    <numFmt numFmtId="180" formatCode="#,##0.0000"/>
    <numFmt numFmtId="181" formatCode="#,##0.00000"/>
  </numFmts>
  <fonts count="55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9"/>
      <name val="Arial Narrow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4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5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 vertical="center"/>
    </xf>
    <xf numFmtId="4" fontId="13" fillId="0" borderId="0" xfId="0" applyNumberFormat="1" applyFont="1" applyBorder="1" applyAlignment="1">
      <alignment horizontal="right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Border="1" applyAlignment="1">
      <alignment horizontal="left" vertical="center"/>
    </xf>
    <xf numFmtId="172" fontId="6" fillId="0" borderId="12" xfId="0" applyNumberFormat="1" applyFont="1" applyBorder="1" applyAlignment="1">
      <alignment/>
    </xf>
    <xf numFmtId="173" fontId="6" fillId="0" borderId="13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172" fontId="6" fillId="0" borderId="10" xfId="0" applyNumberFormat="1" applyFont="1" applyBorder="1" applyAlignment="1">
      <alignment/>
    </xf>
    <xf numFmtId="172" fontId="6" fillId="0" borderId="18" xfId="0" applyNumberFormat="1" applyFont="1" applyBorder="1" applyAlignment="1">
      <alignment/>
    </xf>
    <xf numFmtId="172" fontId="19" fillId="0" borderId="18" xfId="0" applyNumberFormat="1" applyFont="1" applyBorder="1" applyAlignment="1">
      <alignment/>
    </xf>
    <xf numFmtId="172" fontId="19" fillId="0" borderId="11" xfId="0" applyNumberFormat="1" applyFont="1" applyBorder="1" applyAlignment="1">
      <alignment/>
    </xf>
    <xf numFmtId="172" fontId="19" fillId="0" borderId="19" xfId="0" applyNumberFormat="1" applyFont="1" applyBorder="1" applyAlignment="1">
      <alignment/>
    </xf>
    <xf numFmtId="49" fontId="6" fillId="0" borderId="20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 wrapText="1"/>
    </xf>
    <xf numFmtId="172" fontId="6" fillId="0" borderId="21" xfId="0" applyNumberFormat="1" applyFont="1" applyBorder="1" applyAlignment="1">
      <alignment/>
    </xf>
    <xf numFmtId="172" fontId="6" fillId="0" borderId="22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175" fontId="6" fillId="0" borderId="18" xfId="0" applyNumberFormat="1" applyFont="1" applyBorder="1" applyAlignment="1">
      <alignment/>
    </xf>
    <xf numFmtId="0" fontId="5" fillId="0" borderId="2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Alignment="1">
      <alignment/>
    </xf>
    <xf numFmtId="172" fontId="6" fillId="0" borderId="24" xfId="0" applyNumberFormat="1" applyFont="1" applyBorder="1" applyAlignment="1">
      <alignment/>
    </xf>
    <xf numFmtId="172" fontId="6" fillId="0" borderId="25" xfId="0" applyNumberFormat="1" applyFont="1" applyBorder="1" applyAlignment="1">
      <alignment/>
    </xf>
    <xf numFmtId="4" fontId="6" fillId="33" borderId="26" xfId="0" applyNumberFormat="1" applyFont="1" applyFill="1" applyBorder="1" applyAlignment="1">
      <alignment horizontal="right" vertical="center" wrapText="1"/>
    </xf>
    <xf numFmtId="4" fontId="6" fillId="33" borderId="26" xfId="0" applyNumberFormat="1" applyFont="1" applyFill="1" applyBorder="1" applyAlignment="1">
      <alignment/>
    </xf>
    <xf numFmtId="4" fontId="6" fillId="33" borderId="12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/>
    </xf>
    <xf numFmtId="4" fontId="6" fillId="33" borderId="11" xfId="0" applyNumberFormat="1" applyFont="1" applyFill="1" applyBorder="1" applyAlignment="1">
      <alignment horizontal="right" vertical="center" wrapText="1"/>
    </xf>
    <xf numFmtId="4" fontId="6" fillId="33" borderId="11" xfId="0" applyNumberFormat="1" applyFont="1" applyFill="1" applyBorder="1" applyAlignment="1">
      <alignment/>
    </xf>
    <xf numFmtId="4" fontId="6" fillId="33" borderId="16" xfId="0" applyNumberFormat="1" applyFont="1" applyFill="1" applyBorder="1" applyAlignment="1">
      <alignment horizontal="right" vertical="center" wrapText="1"/>
    </xf>
    <xf numFmtId="4" fontId="6" fillId="33" borderId="16" xfId="0" applyNumberFormat="1" applyFont="1" applyFill="1" applyBorder="1" applyAlignment="1">
      <alignment/>
    </xf>
    <xf numFmtId="175" fontId="19" fillId="0" borderId="18" xfId="0" applyNumberFormat="1" applyFont="1" applyBorder="1" applyAlignment="1">
      <alignment/>
    </xf>
    <xf numFmtId="49" fontId="5" fillId="0" borderId="27" xfId="0" applyNumberFormat="1" applyFont="1" applyBorder="1" applyAlignment="1">
      <alignment horizontal="left" vertical="center"/>
    </xf>
    <xf numFmtId="49" fontId="5" fillId="0" borderId="28" xfId="0" applyNumberFormat="1" applyFont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172" fontId="5" fillId="0" borderId="28" xfId="0" applyNumberFormat="1" applyFont="1" applyBorder="1" applyAlignment="1">
      <alignment/>
    </xf>
    <xf numFmtId="172" fontId="5" fillId="0" borderId="29" xfId="0" applyNumberFormat="1" applyFont="1" applyBorder="1" applyAlignment="1">
      <alignment/>
    </xf>
    <xf numFmtId="172" fontId="6" fillId="0" borderId="30" xfId="0" applyNumberFormat="1" applyFont="1" applyBorder="1" applyAlignment="1">
      <alignment/>
    </xf>
    <xf numFmtId="4" fontId="5" fillId="33" borderId="28" xfId="0" applyNumberFormat="1" applyFont="1" applyFill="1" applyBorder="1" applyAlignment="1">
      <alignment/>
    </xf>
    <xf numFmtId="49" fontId="12" fillId="0" borderId="27" xfId="0" applyNumberFormat="1" applyFont="1" applyBorder="1" applyAlignment="1">
      <alignment horizontal="left" vertical="center"/>
    </xf>
    <xf numFmtId="172" fontId="19" fillId="0" borderId="10" xfId="0" applyNumberFormat="1" applyFont="1" applyBorder="1" applyAlignment="1">
      <alignment/>
    </xf>
    <xf numFmtId="172" fontId="19" fillId="0" borderId="11" xfId="0" applyNumberFormat="1" applyFont="1" applyBorder="1" applyAlignment="1">
      <alignment/>
    </xf>
    <xf numFmtId="4" fontId="13" fillId="34" borderId="0" xfId="0" applyNumberFormat="1" applyFont="1" applyFill="1" applyBorder="1" applyAlignment="1">
      <alignment horizontal="right" vertical="center" wrapText="1"/>
    </xf>
    <xf numFmtId="4" fontId="10" fillId="34" borderId="0" xfId="0" applyNumberFormat="1" applyFont="1" applyFill="1" applyBorder="1" applyAlignment="1">
      <alignment horizontal="right" vertical="center" wrapText="1"/>
    </xf>
    <xf numFmtId="4" fontId="2" fillId="34" borderId="0" xfId="0" applyNumberFormat="1" applyFont="1" applyFill="1" applyBorder="1" applyAlignment="1">
      <alignment horizontal="right" vertical="center" wrapText="1"/>
    </xf>
    <xf numFmtId="4" fontId="7" fillId="34" borderId="0" xfId="0" applyNumberFormat="1" applyFont="1" applyFill="1" applyBorder="1" applyAlignment="1">
      <alignment horizontal="right" vertical="center" wrapText="1"/>
    </xf>
    <xf numFmtId="4" fontId="6" fillId="34" borderId="26" xfId="0" applyNumberFormat="1" applyFont="1" applyFill="1" applyBorder="1" applyAlignment="1">
      <alignment/>
    </xf>
    <xf numFmtId="4" fontId="6" fillId="34" borderId="12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4" fontId="6" fillId="34" borderId="11" xfId="0" applyNumberFormat="1" applyFont="1" applyFill="1" applyBorder="1" applyAlignment="1">
      <alignment/>
    </xf>
    <xf numFmtId="4" fontId="5" fillId="34" borderId="28" xfId="0" applyNumberFormat="1" applyFont="1" applyFill="1" applyBorder="1" applyAlignment="1">
      <alignment horizontal="right" vertical="center" wrapText="1"/>
    </xf>
    <xf numFmtId="4" fontId="6" fillId="34" borderId="16" xfId="0" applyNumberFormat="1" applyFont="1" applyFill="1" applyBorder="1" applyAlignment="1">
      <alignment/>
    </xf>
    <xf numFmtId="4" fontId="5" fillId="34" borderId="28" xfId="0" applyNumberFormat="1" applyFont="1" applyFill="1" applyBorder="1" applyAlignment="1">
      <alignment/>
    </xf>
    <xf numFmtId="4" fontId="6" fillId="34" borderId="0" xfId="0" applyNumberFormat="1" applyFont="1" applyFill="1" applyBorder="1" applyAlignment="1">
      <alignment horizontal="right" vertical="center" wrapText="1"/>
    </xf>
    <xf numFmtId="0" fontId="0" fillId="34" borderId="0" xfId="0" applyFill="1" applyAlignment="1">
      <alignment/>
    </xf>
    <xf numFmtId="4" fontId="5" fillId="34" borderId="0" xfId="0" applyNumberFormat="1" applyFont="1" applyFill="1" applyBorder="1" applyAlignment="1">
      <alignment horizontal="right" vertical="center" wrapText="1"/>
    </xf>
    <xf numFmtId="172" fontId="6" fillId="0" borderId="19" xfId="0" applyNumberFormat="1" applyFont="1" applyBorder="1" applyAlignment="1">
      <alignment/>
    </xf>
    <xf numFmtId="49" fontId="1" fillId="0" borderId="23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49" fontId="1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49" fontId="1" fillId="0" borderId="24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1" fillId="33" borderId="24" xfId="0" applyNumberFormat="1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49" fontId="1" fillId="34" borderId="24" xfId="0" applyNumberFormat="1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34" sqref="A34:IV39"/>
    </sheetView>
  </sheetViews>
  <sheetFormatPr defaultColWidth="9.00390625" defaultRowHeight="12.75"/>
  <cols>
    <col min="1" max="1" width="34.625" style="0" customWidth="1"/>
    <col min="2" max="2" width="16.75390625" style="0" customWidth="1"/>
    <col min="3" max="3" width="14.625" style="0" customWidth="1"/>
    <col min="4" max="4" width="13.25390625" style="87" customWidth="1"/>
    <col min="5" max="5" width="13.00390625" style="0" customWidth="1"/>
    <col min="6" max="6" width="12.125" style="0" customWidth="1"/>
    <col min="7" max="7" width="9.875" style="0" customWidth="1"/>
    <col min="8" max="8" width="8.75390625" style="0" customWidth="1"/>
    <col min="9" max="9" width="9.25390625" style="0" customWidth="1"/>
  </cols>
  <sheetData>
    <row r="1" spans="1:6" s="29" customFormat="1" ht="18">
      <c r="A1" s="25" t="s">
        <v>54</v>
      </c>
      <c r="B1" s="27"/>
      <c r="C1" s="26"/>
      <c r="D1" s="75"/>
      <c r="E1" s="26"/>
      <c r="F1" s="28"/>
    </row>
    <row r="2" spans="1:6" ht="15.75">
      <c r="A2" s="18"/>
      <c r="B2" s="20"/>
      <c r="C2" s="19"/>
      <c r="D2" s="76"/>
      <c r="E2" s="19"/>
      <c r="F2" s="21"/>
    </row>
    <row r="3" spans="1:6" ht="15.75">
      <c r="A3" s="30" t="s">
        <v>59</v>
      </c>
      <c r="C3" s="47"/>
      <c r="D3" s="77"/>
      <c r="E3" s="4"/>
      <c r="F3" s="5"/>
    </row>
    <row r="4" spans="1:8" ht="13.5" thickBot="1">
      <c r="A4" s="15"/>
      <c r="B4" s="16"/>
      <c r="D4" s="78"/>
      <c r="E4" s="10"/>
      <c r="F4" s="13"/>
      <c r="G4" s="10" t="s">
        <v>40</v>
      </c>
      <c r="H4" t="s">
        <v>25</v>
      </c>
    </row>
    <row r="5" spans="1:10" ht="30.75" customHeight="1">
      <c r="A5" s="94" t="s">
        <v>0</v>
      </c>
      <c r="B5" s="96" t="s">
        <v>1</v>
      </c>
      <c r="C5" s="98" t="s">
        <v>53</v>
      </c>
      <c r="D5" s="100" t="s">
        <v>62</v>
      </c>
      <c r="E5" s="98" t="s">
        <v>55</v>
      </c>
      <c r="F5" s="98" t="s">
        <v>60</v>
      </c>
      <c r="G5" s="92" t="s">
        <v>21</v>
      </c>
      <c r="H5" s="93"/>
      <c r="I5" s="90" t="s">
        <v>57</v>
      </c>
      <c r="J5" s="91"/>
    </row>
    <row r="6" spans="1:10" ht="36.75" customHeight="1" thickBot="1">
      <c r="A6" s="95"/>
      <c r="B6" s="97"/>
      <c r="C6" s="99"/>
      <c r="D6" s="101"/>
      <c r="E6" s="99"/>
      <c r="F6" s="99"/>
      <c r="G6" s="36" t="s">
        <v>56</v>
      </c>
      <c r="H6" s="37" t="s">
        <v>61</v>
      </c>
      <c r="I6" s="49" t="s">
        <v>44</v>
      </c>
      <c r="J6" s="50" t="s">
        <v>45</v>
      </c>
    </row>
    <row r="7" spans="1:10" ht="13.5">
      <c r="A7" s="32" t="s">
        <v>6</v>
      </c>
      <c r="B7" s="6" t="s">
        <v>11</v>
      </c>
      <c r="C7" s="55">
        <v>1355673.03</v>
      </c>
      <c r="D7" s="79">
        <v>1235060.31</v>
      </c>
      <c r="E7" s="54">
        <v>1440500</v>
      </c>
      <c r="F7" s="55">
        <v>1193683.97</v>
      </c>
      <c r="G7" s="52">
        <f aca="true" t="shared" si="0" ref="G7:G28">F7/E7*100</f>
        <v>82.86594724054149</v>
      </c>
      <c r="H7" s="53">
        <f aca="true" t="shared" si="1" ref="H7:H31">F7/D7*100</f>
        <v>96.64985266994775</v>
      </c>
      <c r="I7" s="7">
        <f aca="true" t="shared" si="2" ref="I7:I24">F7/$F$24*100</f>
        <v>18.926951765524365</v>
      </c>
      <c r="J7" s="7">
        <f>F7/$F$31*100</f>
        <v>3.264848847243028</v>
      </c>
    </row>
    <row r="8" spans="1:10" ht="13.5">
      <c r="A8" s="32" t="s">
        <v>50</v>
      </c>
      <c r="B8" s="6" t="s">
        <v>49</v>
      </c>
      <c r="C8" s="57">
        <f>1445855.11+1.83</f>
        <v>1445856.9400000002</v>
      </c>
      <c r="D8" s="80">
        <v>1305538.76</v>
      </c>
      <c r="E8" s="56">
        <v>1736100</v>
      </c>
      <c r="F8" s="57">
        <v>1836062.59</v>
      </c>
      <c r="G8" s="38">
        <f t="shared" si="0"/>
        <v>105.75788203444503</v>
      </c>
      <c r="H8" s="39">
        <f t="shared" si="1"/>
        <v>140.6363906039833</v>
      </c>
      <c r="I8" s="7">
        <f t="shared" si="2"/>
        <v>29.112452669875204</v>
      </c>
      <c r="J8" s="7">
        <f>F8/$F$31*100</f>
        <v>5.021820667012516</v>
      </c>
    </row>
    <row r="9" spans="1:10" ht="13.5">
      <c r="A9" s="33" t="s">
        <v>2</v>
      </c>
      <c r="B9" s="6" t="s">
        <v>12</v>
      </c>
      <c r="C9" s="59">
        <v>27114.3</v>
      </c>
      <c r="D9" s="81">
        <v>27114.3</v>
      </c>
      <c r="E9" s="58">
        <v>34700</v>
      </c>
      <c r="F9" s="59">
        <v>38632.35</v>
      </c>
      <c r="G9" s="38">
        <f t="shared" si="0"/>
        <v>111.33242074927954</v>
      </c>
      <c r="H9" s="46">
        <f t="shared" si="1"/>
        <v>142.47961407818016</v>
      </c>
      <c r="I9" s="7">
        <f t="shared" si="2"/>
        <v>0.612551264334106</v>
      </c>
      <c r="J9" s="7">
        <f aca="true" t="shared" si="3" ref="J9:J31">F9/$F$31*100</f>
        <v>0.10566346414435739</v>
      </c>
    </row>
    <row r="10" spans="1:10" ht="13.5">
      <c r="A10" s="33" t="s">
        <v>3</v>
      </c>
      <c r="B10" s="6" t="s">
        <v>13</v>
      </c>
      <c r="C10" s="59">
        <v>308046.98</v>
      </c>
      <c r="D10" s="81">
        <v>232715.63</v>
      </c>
      <c r="E10" s="58">
        <v>206700</v>
      </c>
      <c r="F10" s="59">
        <v>152339.38</v>
      </c>
      <c r="G10" s="38">
        <f t="shared" si="0"/>
        <v>73.70071601354621</v>
      </c>
      <c r="H10" s="39">
        <f t="shared" si="1"/>
        <v>65.46160221382638</v>
      </c>
      <c r="I10" s="7">
        <f t="shared" si="2"/>
        <v>2.4154802860005624</v>
      </c>
      <c r="J10" s="7">
        <f t="shared" si="3"/>
        <v>0.4166639258653341</v>
      </c>
    </row>
    <row r="11" spans="1:10" ht="13.5">
      <c r="A11" s="33" t="s">
        <v>46</v>
      </c>
      <c r="B11" s="6" t="s">
        <v>31</v>
      </c>
      <c r="C11" s="59">
        <v>1111403.6</v>
      </c>
      <c r="D11" s="81">
        <v>1008614.33</v>
      </c>
      <c r="E11" s="58">
        <v>0</v>
      </c>
      <c r="F11" s="59">
        <v>0</v>
      </c>
      <c r="G11" s="73" t="e">
        <f t="shared" si="0"/>
        <v>#DIV/0!</v>
      </c>
      <c r="H11" s="48">
        <f t="shared" si="1"/>
        <v>0</v>
      </c>
      <c r="I11" s="7">
        <f t="shared" si="2"/>
        <v>0</v>
      </c>
      <c r="J11" s="7">
        <f t="shared" si="3"/>
        <v>0</v>
      </c>
    </row>
    <row r="12" spans="1:10" ht="15" customHeight="1">
      <c r="A12" s="33" t="s">
        <v>4</v>
      </c>
      <c r="B12" s="6" t="s">
        <v>19</v>
      </c>
      <c r="C12" s="59">
        <v>1421433.76</v>
      </c>
      <c r="D12" s="81">
        <v>1321455.78</v>
      </c>
      <c r="E12" s="58">
        <v>1417400</v>
      </c>
      <c r="F12" s="59">
        <v>1196741.82</v>
      </c>
      <c r="G12" s="38">
        <f t="shared" si="0"/>
        <v>84.43218710314662</v>
      </c>
      <c r="H12" s="48">
        <f t="shared" si="1"/>
        <v>90.56238113393398</v>
      </c>
      <c r="I12" s="7">
        <f t="shared" si="2"/>
        <v>18.97543677572033</v>
      </c>
      <c r="J12" s="7">
        <f t="shared" si="3"/>
        <v>3.2732123825659847</v>
      </c>
    </row>
    <row r="13" spans="1:10" ht="12.75" customHeight="1">
      <c r="A13" s="33" t="s">
        <v>22</v>
      </c>
      <c r="B13" s="6" t="s">
        <v>23</v>
      </c>
      <c r="C13" s="59">
        <v>24689.26</v>
      </c>
      <c r="D13" s="81">
        <v>22977.5</v>
      </c>
      <c r="E13" s="58">
        <v>13700</v>
      </c>
      <c r="F13" s="59">
        <v>10242.63</v>
      </c>
      <c r="G13" s="38">
        <f t="shared" si="0"/>
        <v>74.76372262773722</v>
      </c>
      <c r="H13" s="48">
        <f t="shared" si="1"/>
        <v>44.57678163420737</v>
      </c>
      <c r="I13" s="7">
        <f t="shared" si="2"/>
        <v>0.16240627237552063</v>
      </c>
      <c r="J13" s="7">
        <f t="shared" si="3"/>
        <v>0.028014650098917602</v>
      </c>
    </row>
    <row r="14" spans="1:10" ht="13.5" customHeight="1" hidden="1">
      <c r="A14" s="33" t="s">
        <v>30</v>
      </c>
      <c r="B14" s="6" t="s">
        <v>33</v>
      </c>
      <c r="C14" s="59">
        <v>0</v>
      </c>
      <c r="D14" s="81">
        <v>0</v>
      </c>
      <c r="E14" s="58">
        <v>0</v>
      </c>
      <c r="F14" s="59">
        <v>0</v>
      </c>
      <c r="G14" s="73" t="e">
        <f t="shared" si="0"/>
        <v>#DIV/0!</v>
      </c>
      <c r="H14" s="64" t="e">
        <f t="shared" si="1"/>
        <v>#DIV/0!</v>
      </c>
      <c r="I14" s="7">
        <f t="shared" si="2"/>
        <v>0</v>
      </c>
      <c r="J14" s="7">
        <f t="shared" si="3"/>
        <v>0</v>
      </c>
    </row>
    <row r="15" spans="1:10" ht="13.5">
      <c r="A15" s="33" t="s">
        <v>32</v>
      </c>
      <c r="B15" s="6" t="s">
        <v>58</v>
      </c>
      <c r="C15" s="59">
        <v>1263557.08</v>
      </c>
      <c r="D15" s="81">
        <v>1054457.26</v>
      </c>
      <c r="E15" s="58">
        <v>1422000</v>
      </c>
      <c r="F15" s="59">
        <v>1312398.55</v>
      </c>
      <c r="G15" s="38">
        <f t="shared" si="0"/>
        <v>92.29244374120957</v>
      </c>
      <c r="H15" s="48">
        <f t="shared" si="1"/>
        <v>124.46199573797804</v>
      </c>
      <c r="I15" s="7">
        <f t="shared" si="2"/>
        <v>20.809280075189513</v>
      </c>
      <c r="J15" s="7">
        <f t="shared" si="3"/>
        <v>3.58954547499781</v>
      </c>
    </row>
    <row r="16" spans="1:10" ht="13.5">
      <c r="A16" s="33" t="s">
        <v>28</v>
      </c>
      <c r="B16" s="6" t="s">
        <v>29</v>
      </c>
      <c r="C16" s="59">
        <v>381311.13</v>
      </c>
      <c r="D16" s="81">
        <v>357301.52</v>
      </c>
      <c r="E16" s="58">
        <v>289300</v>
      </c>
      <c r="F16" s="59">
        <v>267750.04</v>
      </c>
      <c r="G16" s="38">
        <f t="shared" si="0"/>
        <v>92.55099896301417</v>
      </c>
      <c r="H16" s="39">
        <f t="shared" si="1"/>
        <v>74.9367201124697</v>
      </c>
      <c r="I16" s="7">
        <f t="shared" si="2"/>
        <v>4.245421920424397</v>
      </c>
      <c r="J16" s="7">
        <f t="shared" si="3"/>
        <v>0.732323991452507</v>
      </c>
    </row>
    <row r="17" spans="1:10" ht="13.5">
      <c r="A17" s="33" t="s">
        <v>42</v>
      </c>
      <c r="B17" s="6" t="s">
        <v>41</v>
      </c>
      <c r="C17" s="59">
        <v>372599.46</v>
      </c>
      <c r="D17" s="81">
        <v>361963.19</v>
      </c>
      <c r="E17" s="58">
        <v>430200</v>
      </c>
      <c r="F17" s="59">
        <v>290643.26</v>
      </c>
      <c r="G17" s="38">
        <f t="shared" si="0"/>
        <v>67.56003254300326</v>
      </c>
      <c r="H17" s="39">
        <f t="shared" si="1"/>
        <v>80.2963583120151</v>
      </c>
      <c r="I17" s="7">
        <f t="shared" si="2"/>
        <v>4.608414874662978</v>
      </c>
      <c r="J17" s="7">
        <f t="shared" si="3"/>
        <v>0.7949393107540481</v>
      </c>
    </row>
    <row r="18" spans="1:10" ht="13.5">
      <c r="A18" s="33" t="s">
        <v>38</v>
      </c>
      <c r="B18" s="6" t="s">
        <v>39</v>
      </c>
      <c r="C18" s="59">
        <v>114000</v>
      </c>
      <c r="D18" s="81">
        <v>114000</v>
      </c>
      <c r="E18" s="58">
        <v>1135100</v>
      </c>
      <c r="F18" s="59">
        <v>0</v>
      </c>
      <c r="G18" s="38">
        <f t="shared" si="0"/>
        <v>0</v>
      </c>
      <c r="H18" s="39">
        <f t="shared" si="1"/>
        <v>0</v>
      </c>
      <c r="I18" s="7">
        <f t="shared" si="2"/>
        <v>0</v>
      </c>
      <c r="J18" s="7">
        <f t="shared" si="3"/>
        <v>0</v>
      </c>
    </row>
    <row r="19" spans="1:10" ht="13.5" customHeight="1" hidden="1">
      <c r="A19" s="33" t="s">
        <v>34</v>
      </c>
      <c r="B19" s="6" t="s">
        <v>35</v>
      </c>
      <c r="C19" s="59">
        <v>0</v>
      </c>
      <c r="D19" s="81">
        <v>0</v>
      </c>
      <c r="E19" s="58">
        <v>0</v>
      </c>
      <c r="F19" s="59">
        <v>0</v>
      </c>
      <c r="G19" s="73" t="e">
        <f t="shared" si="0"/>
        <v>#DIV/0!</v>
      </c>
      <c r="H19" s="40" t="e">
        <f t="shared" si="1"/>
        <v>#DIV/0!</v>
      </c>
      <c r="I19" s="7">
        <f t="shared" si="2"/>
        <v>0</v>
      </c>
      <c r="J19" s="7">
        <f t="shared" si="3"/>
        <v>0</v>
      </c>
    </row>
    <row r="20" spans="1:10" ht="15.75" customHeight="1">
      <c r="A20" s="33" t="s">
        <v>7</v>
      </c>
      <c r="B20" s="6" t="s">
        <v>14</v>
      </c>
      <c r="C20" s="59">
        <v>15000</v>
      </c>
      <c r="D20" s="81">
        <v>14000</v>
      </c>
      <c r="E20" s="58">
        <v>5000</v>
      </c>
      <c r="F20" s="59">
        <v>2000</v>
      </c>
      <c r="G20" s="38">
        <f t="shared" si="0"/>
        <v>40</v>
      </c>
      <c r="H20" s="39">
        <f t="shared" si="1"/>
        <v>14.285714285714285</v>
      </c>
      <c r="I20" s="7">
        <f t="shared" si="2"/>
        <v>0.03171183033566977</v>
      </c>
      <c r="J20" s="7">
        <f t="shared" si="3"/>
        <v>0.005470206401855305</v>
      </c>
    </row>
    <row r="21" spans="1:10" ht="14.25" customHeight="1">
      <c r="A21" s="34" t="s">
        <v>47</v>
      </c>
      <c r="B21" s="8" t="s">
        <v>48</v>
      </c>
      <c r="C21" s="61">
        <v>2000</v>
      </c>
      <c r="D21" s="82">
        <v>2000</v>
      </c>
      <c r="E21" s="60">
        <v>6000</v>
      </c>
      <c r="F21" s="61">
        <v>6300</v>
      </c>
      <c r="G21" s="38">
        <f t="shared" si="0"/>
        <v>105</v>
      </c>
      <c r="H21" s="39">
        <f t="shared" si="1"/>
        <v>315</v>
      </c>
      <c r="I21" s="7">
        <f t="shared" si="2"/>
        <v>0.09989226555735978</v>
      </c>
      <c r="J21" s="7">
        <f t="shared" si="3"/>
        <v>0.01723115016584421</v>
      </c>
    </row>
    <row r="22" spans="1:10" ht="14.25" customHeight="1" hidden="1">
      <c r="A22" s="34" t="s">
        <v>51</v>
      </c>
      <c r="B22" s="8" t="s">
        <v>52</v>
      </c>
      <c r="C22" s="61">
        <v>0</v>
      </c>
      <c r="D22" s="82">
        <v>0</v>
      </c>
      <c r="E22" s="60">
        <v>0</v>
      </c>
      <c r="F22" s="61">
        <v>0</v>
      </c>
      <c r="G22" s="74" t="e">
        <f t="shared" si="0"/>
        <v>#DIV/0!</v>
      </c>
      <c r="H22" s="42" t="e">
        <f t="shared" si="1"/>
        <v>#DIV/0!</v>
      </c>
      <c r="I22" s="7">
        <f t="shared" si="2"/>
        <v>0</v>
      </c>
      <c r="J22" s="7">
        <f t="shared" si="3"/>
        <v>0</v>
      </c>
    </row>
    <row r="23" spans="1:10" ht="14.25" customHeight="1" thickBot="1">
      <c r="A23" s="34" t="s">
        <v>5</v>
      </c>
      <c r="B23" s="8" t="s">
        <v>15</v>
      </c>
      <c r="C23" s="61">
        <v>969708.27</v>
      </c>
      <c r="D23" s="82">
        <v>267600</v>
      </c>
      <c r="E23" s="60">
        <v>0</v>
      </c>
      <c r="F23" s="61">
        <v>0</v>
      </c>
      <c r="G23" s="41" t="e">
        <f t="shared" si="0"/>
        <v>#DIV/0!</v>
      </c>
      <c r="H23" s="89">
        <f t="shared" si="1"/>
        <v>0</v>
      </c>
      <c r="I23" s="7">
        <f t="shared" si="2"/>
        <v>0</v>
      </c>
      <c r="J23" s="7">
        <f t="shared" si="3"/>
        <v>0</v>
      </c>
    </row>
    <row r="24" spans="1:10" ht="14.25" customHeight="1" thickBot="1">
      <c r="A24" s="65" t="s">
        <v>43</v>
      </c>
      <c r="B24" s="66"/>
      <c r="C24" s="67">
        <f>SUM(C7:C23)</f>
        <v>8812393.809999999</v>
      </c>
      <c r="D24" s="83">
        <f>SUM(D7:D23)</f>
        <v>7324798.580000001</v>
      </c>
      <c r="E24" s="67">
        <f>SUM(E7:E23)</f>
        <v>8136700</v>
      </c>
      <c r="F24" s="67">
        <f>SUM(F7:F23)</f>
        <v>6306794.59</v>
      </c>
      <c r="G24" s="68">
        <f t="shared" si="0"/>
        <v>77.51047218159695</v>
      </c>
      <c r="H24" s="69">
        <f t="shared" si="1"/>
        <v>86.10195244440426</v>
      </c>
      <c r="I24" s="51">
        <f t="shared" si="2"/>
        <v>100</v>
      </c>
      <c r="J24" s="51">
        <f t="shared" si="3"/>
        <v>17.249734070702203</v>
      </c>
    </row>
    <row r="25" spans="1:10" ht="14.25" customHeight="1">
      <c r="A25" s="35" t="s">
        <v>16</v>
      </c>
      <c r="B25" s="9" t="s">
        <v>17</v>
      </c>
      <c r="C25" s="57">
        <v>10849700</v>
      </c>
      <c r="D25" s="80">
        <v>10849700</v>
      </c>
      <c r="E25" s="56">
        <v>10813900</v>
      </c>
      <c r="F25" s="57">
        <v>10813900</v>
      </c>
      <c r="G25" s="31">
        <f t="shared" si="0"/>
        <v>100</v>
      </c>
      <c r="H25" s="46">
        <f t="shared" si="1"/>
        <v>99.67003695954728</v>
      </c>
      <c r="J25" s="7">
        <f t="shared" si="3"/>
        <v>29.577132504511543</v>
      </c>
    </row>
    <row r="26" spans="1:10" ht="14.25" customHeight="1">
      <c r="A26" s="35" t="s">
        <v>20</v>
      </c>
      <c r="B26" s="9" t="s">
        <v>18</v>
      </c>
      <c r="C26" s="59">
        <v>49147413</v>
      </c>
      <c r="D26" s="81">
        <v>28548936</v>
      </c>
      <c r="E26" s="58">
        <v>14358690.92</v>
      </c>
      <c r="F26" s="59">
        <v>14358690.92</v>
      </c>
      <c r="G26" s="31">
        <f t="shared" si="0"/>
        <v>100</v>
      </c>
      <c r="H26" s="46">
        <f t="shared" si="1"/>
        <v>50.29501246561343</v>
      </c>
      <c r="J26" s="7">
        <f t="shared" si="3"/>
        <v>39.27250149642283</v>
      </c>
    </row>
    <row r="27" spans="1:10" ht="13.5" customHeight="1">
      <c r="A27" s="33" t="s">
        <v>10</v>
      </c>
      <c r="B27" s="6" t="s">
        <v>24</v>
      </c>
      <c r="C27" s="59">
        <v>635010</v>
      </c>
      <c r="D27" s="81">
        <v>612990</v>
      </c>
      <c r="E27" s="58">
        <v>663037</v>
      </c>
      <c r="F27" s="59">
        <v>663037</v>
      </c>
      <c r="G27" s="31">
        <f t="shared" si="0"/>
        <v>100</v>
      </c>
      <c r="H27" s="46">
        <f t="shared" si="1"/>
        <v>108.16440724971044</v>
      </c>
      <c r="J27" s="7">
        <f t="shared" si="3"/>
        <v>1.813474621033468</v>
      </c>
    </row>
    <row r="28" spans="1:10" ht="16.5" customHeight="1">
      <c r="A28" s="34" t="s">
        <v>26</v>
      </c>
      <c r="B28" s="6" t="s">
        <v>27</v>
      </c>
      <c r="C28" s="61">
        <v>6737417.83</v>
      </c>
      <c r="D28" s="82">
        <v>5491321.36</v>
      </c>
      <c r="E28" s="60">
        <v>5044432.3</v>
      </c>
      <c r="F28" s="61">
        <v>4603500.51</v>
      </c>
      <c r="G28" s="31">
        <f t="shared" si="0"/>
        <v>91.25904038795406</v>
      </c>
      <c r="H28" s="46">
        <f t="shared" si="1"/>
        <v>83.83229114094316</v>
      </c>
      <c r="J28" s="7">
        <f t="shared" si="3"/>
        <v>12.591048980373081</v>
      </c>
    </row>
    <row r="29" spans="1:10" ht="16.5" customHeight="1" thickBot="1">
      <c r="A29" s="43" t="s">
        <v>36</v>
      </c>
      <c r="B29" s="44" t="s">
        <v>37</v>
      </c>
      <c r="C29" s="63">
        <v>-810292.72</v>
      </c>
      <c r="D29" s="84">
        <v>-810292.72</v>
      </c>
      <c r="E29" s="62">
        <v>0</v>
      </c>
      <c r="F29" s="63">
        <v>-184231.32</v>
      </c>
      <c r="G29" s="45"/>
      <c r="H29" s="70">
        <f t="shared" si="1"/>
        <v>22.736390868722108</v>
      </c>
      <c r="J29" s="7">
        <f t="shared" si="3"/>
        <v>-0.5038916730431267</v>
      </c>
    </row>
    <row r="30" spans="1:10" ht="15.75" customHeight="1" thickBot="1">
      <c r="A30" s="65" t="s">
        <v>8</v>
      </c>
      <c r="B30" s="66"/>
      <c r="C30" s="71">
        <f>C28+C27+C26+C25+C29</f>
        <v>66559248.11</v>
      </c>
      <c r="D30" s="85">
        <f>D28+D27+D26+D25+D29</f>
        <v>44692654.64</v>
      </c>
      <c r="E30" s="71">
        <f>E28+E27+E26+E25+E29</f>
        <v>30880060.22</v>
      </c>
      <c r="F30" s="71">
        <f>F28+F27+F26+F25+F29</f>
        <v>30254897.11</v>
      </c>
      <c r="G30" s="68">
        <f>F30/E30*100</f>
        <v>97.97551201148532</v>
      </c>
      <c r="H30" s="69">
        <f t="shared" si="1"/>
        <v>67.69545768472167</v>
      </c>
      <c r="J30" s="51">
        <f t="shared" si="3"/>
        <v>82.75026592929778</v>
      </c>
    </row>
    <row r="31" spans="1:10" ht="14.25" thickBot="1">
      <c r="A31" s="72" t="s">
        <v>9</v>
      </c>
      <c r="B31" s="66"/>
      <c r="C31" s="67">
        <f>C30+C24</f>
        <v>75371641.92</v>
      </c>
      <c r="D31" s="83">
        <f>D30+D24</f>
        <v>52017453.22</v>
      </c>
      <c r="E31" s="67">
        <f>E30+E24</f>
        <v>39016760.22</v>
      </c>
      <c r="F31" s="67">
        <f>F30+F24</f>
        <v>36561691.7</v>
      </c>
      <c r="G31" s="68">
        <f>F31/E31*100</f>
        <v>93.70765664253813</v>
      </c>
      <c r="H31" s="69">
        <f t="shared" si="1"/>
        <v>70.28735441038958</v>
      </c>
      <c r="J31" s="51">
        <f t="shared" si="3"/>
        <v>100</v>
      </c>
    </row>
    <row r="32" spans="1:5" ht="13.5">
      <c r="A32" s="17"/>
      <c r="B32" s="11"/>
      <c r="C32" s="12"/>
      <c r="D32" s="86"/>
      <c r="E32" s="12"/>
    </row>
    <row r="33" spans="1:5" ht="13.5">
      <c r="A33" s="17"/>
      <c r="B33" s="11"/>
      <c r="C33" s="12"/>
      <c r="D33" s="86"/>
      <c r="E33" s="12"/>
    </row>
    <row r="34" spans="1:6" ht="12.75">
      <c r="A34" s="2"/>
      <c r="B34" s="3"/>
      <c r="C34" s="4"/>
      <c r="D34" s="77"/>
      <c r="E34" s="4"/>
      <c r="F34" s="5"/>
    </row>
    <row r="35" spans="1:6" ht="12.75">
      <c r="A35" s="2"/>
      <c r="B35" s="3"/>
      <c r="C35" s="4"/>
      <c r="D35" s="77"/>
      <c r="E35" s="4"/>
      <c r="F35" s="5"/>
    </row>
    <row r="36" spans="1:6" ht="13.5">
      <c r="A36" s="22"/>
      <c r="B36" s="24"/>
      <c r="C36" s="23"/>
      <c r="D36" s="88"/>
      <c r="E36" s="23"/>
      <c r="F36" s="1"/>
    </row>
    <row r="37" spans="1:6" ht="13.5">
      <c r="A37" s="17"/>
      <c r="B37" s="14"/>
      <c r="C37" s="12"/>
      <c r="D37" s="86"/>
      <c r="E37" s="12"/>
      <c r="F37" s="5"/>
    </row>
    <row r="38" spans="1:6" ht="13.5">
      <c r="A38" s="17"/>
      <c r="B38" s="14"/>
      <c r="C38" s="12"/>
      <c r="D38" s="86"/>
      <c r="E38" s="12"/>
      <c r="F38" s="5"/>
    </row>
    <row r="39" spans="1:6" ht="13.5">
      <c r="A39" s="17"/>
      <c r="B39" s="14"/>
      <c r="C39" s="12"/>
      <c r="D39" s="86"/>
      <c r="E39" s="12"/>
      <c r="F39" s="5"/>
    </row>
  </sheetData>
  <sheetProtection/>
  <mergeCells count="8">
    <mergeCell ref="G5:H5"/>
    <mergeCell ref="I5:J5"/>
    <mergeCell ref="A5:A6"/>
    <mergeCell ref="B5:B6"/>
    <mergeCell ref="C5:C6"/>
    <mergeCell ref="D5:D6"/>
    <mergeCell ref="E5:E6"/>
    <mergeCell ref="F5:F6"/>
  </mergeCells>
  <printOptions/>
  <pageMargins left="0" right="0" top="0.7480314960629921" bottom="0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2016-11-16T07:18:53Z</cp:lastPrinted>
  <dcterms:created xsi:type="dcterms:W3CDTF">2006-03-15T12:33:34Z</dcterms:created>
  <dcterms:modified xsi:type="dcterms:W3CDTF">2016-12-09T06:25:25Z</dcterms:modified>
  <cp:category/>
  <cp:version/>
  <cp:contentType/>
  <cp:contentStatus/>
</cp:coreProperties>
</file>