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370" yWindow="270" windowWidth="17430" windowHeight="11640"/>
  </bookViews>
  <sheets>
    <sheet name="август" sheetId="25" r:id="rId1"/>
  </sheets>
  <calcPr calcId="145621"/>
</workbook>
</file>

<file path=xl/calcChain.xml><?xml version="1.0" encoding="utf-8"?>
<calcChain xmlns="http://schemas.openxmlformats.org/spreadsheetml/2006/main">
  <c r="D24" i="25"/>
  <c r="D31"/>
  <c r="D30"/>
  <c r="J23"/>
  <c r="G30"/>
  <c r="F30"/>
  <c r="E30"/>
  <c r="C30"/>
  <c r="C31"/>
  <c r="J29"/>
  <c r="I29"/>
  <c r="J28"/>
  <c r="I28"/>
  <c r="H28"/>
  <c r="J27"/>
  <c r="I27"/>
  <c r="H27"/>
  <c r="J26"/>
  <c r="I26"/>
  <c r="H26"/>
  <c r="J25"/>
  <c r="I25"/>
  <c r="H25"/>
  <c r="G24"/>
  <c r="I24"/>
  <c r="F24"/>
  <c r="F31"/>
  <c r="E24"/>
  <c r="C24"/>
  <c r="I23"/>
  <c r="H23"/>
  <c r="J22"/>
  <c r="I22"/>
  <c r="H22"/>
  <c r="J21"/>
  <c r="I21"/>
  <c r="H21"/>
  <c r="J20"/>
  <c r="I20"/>
  <c r="H20"/>
  <c r="J19"/>
  <c r="I19"/>
  <c r="H19"/>
  <c r="J18"/>
  <c r="I18"/>
  <c r="H18"/>
  <c r="J17"/>
  <c r="I17"/>
  <c r="H17"/>
  <c r="J16"/>
  <c r="I16"/>
  <c r="H16"/>
  <c r="J15"/>
  <c r="I15"/>
  <c r="H15"/>
  <c r="J14"/>
  <c r="I14"/>
  <c r="H14"/>
  <c r="J13"/>
  <c r="I13"/>
  <c r="H13"/>
  <c r="J12"/>
  <c r="I12"/>
  <c r="H12"/>
  <c r="J11"/>
  <c r="I11"/>
  <c r="H11"/>
  <c r="J10"/>
  <c r="I10"/>
  <c r="H10"/>
  <c r="J9"/>
  <c r="I9"/>
  <c r="H9"/>
  <c r="J8"/>
  <c r="I8"/>
  <c r="H8"/>
  <c r="C8"/>
  <c r="J7"/>
  <c r="I7"/>
  <c r="H7"/>
  <c r="K7"/>
  <c r="K9"/>
  <c r="K10"/>
  <c r="K17"/>
  <c r="K18"/>
  <c r="K13"/>
  <c r="K14"/>
  <c r="K21"/>
  <c r="K22"/>
  <c r="H24"/>
  <c r="G31"/>
  <c r="L13"/>
  <c r="E31"/>
  <c r="K8"/>
  <c r="K12"/>
  <c r="K16"/>
  <c r="K20"/>
  <c r="J24"/>
  <c r="I30"/>
  <c r="K24"/>
  <c r="J30"/>
  <c r="K11"/>
  <c r="K15"/>
  <c r="K19"/>
  <c r="K23"/>
  <c r="H30"/>
  <c r="L8"/>
  <c r="L15"/>
  <c r="L27"/>
  <c r="L31"/>
  <c r="L29"/>
  <c r="L22"/>
  <c r="L16"/>
  <c r="L24"/>
  <c r="H31"/>
  <c r="L23"/>
  <c r="L7"/>
  <c r="L20"/>
  <c r="L30"/>
  <c r="L14"/>
  <c r="L21"/>
  <c r="L28"/>
  <c r="L19"/>
  <c r="L11"/>
  <c r="L12"/>
  <c r="L18"/>
  <c r="J31"/>
  <c r="L25"/>
  <c r="I31"/>
  <c r="L9"/>
  <c r="L26"/>
  <c r="L10"/>
  <c r="L17"/>
</calcChain>
</file>

<file path=xl/sharedStrings.xml><?xml version="1.0" encoding="utf-8"?>
<sst xmlns="http://schemas.openxmlformats.org/spreadsheetml/2006/main" count="65" uniqueCount="65">
  <si>
    <t>Наименование КВД</t>
  </si>
  <si>
    <t>КВД</t>
  </si>
  <si>
    <t>Единый сельскохозяйственный налог</t>
  </si>
  <si>
    <t>Налог на имущество физических лиц</t>
  </si>
  <si>
    <t>Земельный налог</t>
  </si>
  <si>
    <t>Прочие неналоговые доходы бюджетов поселений</t>
  </si>
  <si>
    <t>Налог на доходы физических лиц</t>
  </si>
  <si>
    <t>Административные платежи</t>
  </si>
  <si>
    <t>Итого безвозмездных перечислений:</t>
  </si>
  <si>
    <t>Всего доходов:</t>
  </si>
  <si>
    <t xml:space="preserve">Субвенции </t>
  </si>
  <si>
    <t>10102000000000</t>
  </si>
  <si>
    <t>10503000000000</t>
  </si>
  <si>
    <t>10601030000000</t>
  </si>
  <si>
    <t>11502050000000</t>
  </si>
  <si>
    <t>11705050000000</t>
  </si>
  <si>
    <t xml:space="preserve">Дотации </t>
  </si>
  <si>
    <t>20201000000000</t>
  </si>
  <si>
    <t>20202000000000</t>
  </si>
  <si>
    <t>106(9)06(4)000000000</t>
  </si>
  <si>
    <t>Субсидии</t>
  </si>
  <si>
    <t xml:space="preserve">  % исполнения</t>
  </si>
  <si>
    <t>Госпошлина</t>
  </si>
  <si>
    <t>10800000000000</t>
  </si>
  <si>
    <t>20203000000000</t>
  </si>
  <si>
    <t xml:space="preserve">руб. </t>
  </si>
  <si>
    <t>Иные межбюджетные трансферты</t>
  </si>
  <si>
    <t>20204000000000</t>
  </si>
  <si>
    <t>Прочие поступления от использования имущества</t>
  </si>
  <si>
    <t>11109045000000</t>
  </si>
  <si>
    <t xml:space="preserve">Арендная плата за земли до разграничения собственности на землю </t>
  </si>
  <si>
    <t>10604000000000</t>
  </si>
  <si>
    <t>Аренда имущества</t>
  </si>
  <si>
    <t>1110501(2)0000000</t>
  </si>
  <si>
    <t xml:space="preserve">Доходы от продажи земельных участков </t>
  </si>
  <si>
    <t>11406000000000</t>
  </si>
  <si>
    <t>Возврат остатков межбюджетных трансфертов</t>
  </si>
  <si>
    <t>21900000000000</t>
  </si>
  <si>
    <t>Доходы от реализации  имущества</t>
  </si>
  <si>
    <t>11402000000000</t>
  </si>
  <si>
    <t>Ед.изм.: руб.</t>
  </si>
  <si>
    <t>11300000000000</t>
  </si>
  <si>
    <t>Прочие доходы от оказания платных услуг (работ)</t>
  </si>
  <si>
    <t>Итого налоговых и неналоговых доходов:</t>
  </si>
  <si>
    <t>налоговые и неналоговые</t>
  </si>
  <si>
    <t>общая</t>
  </si>
  <si>
    <t>Транспортный налог</t>
  </si>
  <si>
    <t>Штрафы</t>
  </si>
  <si>
    <t>11600000000000</t>
  </si>
  <si>
    <t>10302000000000</t>
  </si>
  <si>
    <t>Акцизы на нефтепродукты</t>
  </si>
  <si>
    <t>Невыясненные поступления</t>
  </si>
  <si>
    <t>11701000000000</t>
  </si>
  <si>
    <t>Факт 2015 г.</t>
  </si>
  <si>
    <t>Сведения об исполнении доходной части бюджета Старопольского сельского поселения на 2016 год.</t>
  </si>
  <si>
    <t>План 2016 г.</t>
  </si>
  <si>
    <t>к плану 2016 г.</t>
  </si>
  <si>
    <t>структура факт 2016 г</t>
  </si>
  <si>
    <t>11105075000000</t>
  </si>
  <si>
    <t>План 9 мес.    2016 г.</t>
  </si>
  <si>
    <t>к плану       9 мес.    2016 г.</t>
  </si>
  <si>
    <t>на 01.09.2016 г.</t>
  </si>
  <si>
    <t>Факт 8 мес. 2015 г.</t>
  </si>
  <si>
    <t>Факт 8 мес. 2016 г.</t>
  </si>
  <si>
    <t>к Факту      8 мес.  2015 г.</t>
  </si>
</sst>
</file>

<file path=xl/styles.xml><?xml version="1.0" encoding="utf-8"?>
<styleSheet xmlns="http://schemas.openxmlformats.org/spreadsheetml/2006/main">
  <numFmts count="3">
    <numFmt numFmtId="172" formatCode="0.0"/>
    <numFmt numFmtId="173" formatCode="?"/>
    <numFmt numFmtId="175" formatCode="#,##0.0"/>
  </numFmts>
  <fonts count="23">
    <font>
      <sz val="10"/>
      <name val="Arial Cyr"/>
      <charset val="204"/>
    </font>
    <font>
      <b/>
      <sz val="8.5"/>
      <name val="MS Sans Serif"/>
      <family val="2"/>
      <charset val="204"/>
    </font>
    <font>
      <sz val="10"/>
      <name val="Arial Narrow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9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  <charset val="204"/>
    </font>
    <font>
      <b/>
      <sz val="9"/>
      <name val="Arial Narrow"/>
      <family val="2"/>
      <charset val="204"/>
    </font>
    <font>
      <b/>
      <sz val="9.5"/>
      <name val="MS Sans Serif"/>
      <family val="2"/>
      <charset val="204"/>
    </font>
    <font>
      <b/>
      <sz val="8"/>
      <name val="MS Sans Serif"/>
      <family val="2"/>
      <charset val="204"/>
    </font>
    <font>
      <b/>
      <sz val="12"/>
      <name val="Arial Narrow"/>
      <family val="2"/>
    </font>
    <font>
      <b/>
      <sz val="12"/>
      <name val="Arial"/>
      <family val="2"/>
      <charset val="204"/>
    </font>
    <font>
      <b/>
      <sz val="10"/>
      <name val="Arial Narrow"/>
      <family val="2"/>
      <charset val="204"/>
    </font>
    <font>
      <b/>
      <sz val="14"/>
      <name val="Arial Narrow"/>
      <family val="2"/>
    </font>
    <font>
      <b/>
      <sz val="14"/>
      <name val="Arial"/>
      <family val="2"/>
      <charset val="204"/>
    </font>
    <font>
      <sz val="14"/>
      <name val="Arial Cyr"/>
      <charset val="204"/>
    </font>
    <font>
      <sz val="12"/>
      <name val="Arial Narrow"/>
      <family val="2"/>
    </font>
    <font>
      <sz val="9"/>
      <color indexed="9"/>
      <name val="Arial Narrow"/>
      <family val="2"/>
      <charset val="204"/>
    </font>
    <font>
      <b/>
      <sz val="10"/>
      <name val="Arial Cyr"/>
      <charset val="204"/>
    </font>
    <font>
      <sz val="9"/>
      <color indexed="9"/>
      <name val="Arial Narrow"/>
      <family val="2"/>
      <charset val="204"/>
    </font>
    <font>
      <sz val="9"/>
      <color theme="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3" fillId="0" borderId="0" xfId="0" applyFont="1"/>
    <xf numFmtId="49" fontId="2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right" vertical="center" wrapText="1"/>
    </xf>
    <xf numFmtId="0" fontId="4" fillId="0" borderId="0" xfId="0" applyFont="1"/>
    <xf numFmtId="49" fontId="6" fillId="0" borderId="1" xfId="0" applyNumberFormat="1" applyFont="1" applyBorder="1" applyAlignment="1">
      <alignment horizontal="center" vertical="center" wrapText="1"/>
    </xf>
    <xf numFmtId="172" fontId="8" fillId="0" borderId="0" xfId="0" applyNumberFormat="1" applyFont="1"/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right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right" vertical="center" wrapText="1"/>
    </xf>
    <xf numFmtId="0" fontId="0" fillId="0" borderId="0" xfId="0" applyBorder="1"/>
    <xf numFmtId="14" fontId="6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center"/>
    </xf>
    <xf numFmtId="49" fontId="12" fillId="0" borderId="0" xfId="0" applyNumberFormat="1" applyFont="1" applyBorder="1" applyAlignment="1">
      <alignment horizontal="left" vertical="center"/>
    </xf>
    <xf numFmtId="4" fontId="12" fillId="0" borderId="0" xfId="0" applyNumberFormat="1" applyFont="1" applyBorder="1" applyAlignment="1">
      <alignment horizontal="right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3" fillId="0" borderId="0" xfId="0" applyFont="1"/>
    <xf numFmtId="49" fontId="5" fillId="0" borderId="0" xfId="0" applyNumberFormat="1" applyFont="1" applyBorder="1" applyAlignment="1">
      <alignment horizontal="left" vertical="center"/>
    </xf>
    <xf numFmtId="4" fontId="5" fillId="0" borderId="0" xfId="0" applyNumberFormat="1" applyFont="1" applyBorder="1" applyAlignment="1">
      <alignment horizontal="right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9" fontId="15" fillId="0" borderId="0" xfId="0" applyNumberFormat="1" applyFont="1" applyBorder="1" applyAlignment="1">
      <alignment horizontal="left" vertical="center"/>
    </xf>
    <xf numFmtId="4" fontId="15" fillId="0" borderId="0" xfId="0" applyNumberFormat="1" applyFont="1" applyBorder="1" applyAlignment="1">
      <alignment horizontal="right" vertical="center" wrapText="1"/>
    </xf>
    <xf numFmtId="49" fontId="15" fillId="0" borderId="0" xfId="0" applyNumberFormat="1" applyFont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49" fontId="18" fillId="0" borderId="0" xfId="0" applyNumberFormat="1" applyFont="1" applyBorder="1" applyAlignment="1">
      <alignment horizontal="left" vertical="center"/>
    </xf>
    <xf numFmtId="172" fontId="8" fillId="0" borderId="3" xfId="0" applyNumberFormat="1" applyFont="1" applyBorder="1"/>
    <xf numFmtId="173" fontId="6" fillId="0" borderId="4" xfId="0" applyNumberFormat="1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/>
    </xf>
    <xf numFmtId="49" fontId="6" fillId="0" borderId="5" xfId="0" applyNumberFormat="1" applyFont="1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/>
    </xf>
    <xf numFmtId="0" fontId="11" fillId="0" borderId="7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172" fontId="8" fillId="0" borderId="1" xfId="0" applyNumberFormat="1" applyFont="1" applyBorder="1"/>
    <xf numFmtId="172" fontId="8" fillId="0" borderId="9" xfId="0" applyNumberFormat="1" applyFont="1" applyBorder="1"/>
    <xf numFmtId="172" fontId="19" fillId="0" borderId="9" xfId="0" applyNumberFormat="1" applyFont="1" applyBorder="1"/>
    <xf numFmtId="172" fontId="19" fillId="0" borderId="2" xfId="0" applyNumberFormat="1" applyFont="1" applyBorder="1"/>
    <xf numFmtId="172" fontId="19" fillId="0" borderId="10" xfId="0" applyNumberFormat="1" applyFont="1" applyBorder="1"/>
    <xf numFmtId="49" fontId="6" fillId="0" borderId="11" xfId="0" applyNumberFormat="1" applyFont="1" applyBorder="1" applyAlignment="1">
      <alignment horizontal="left" vertical="center"/>
    </xf>
    <xf numFmtId="49" fontId="6" fillId="0" borderId="7" xfId="0" applyNumberFormat="1" applyFont="1" applyBorder="1" applyAlignment="1">
      <alignment horizontal="center" vertical="center" wrapText="1"/>
    </xf>
    <xf numFmtId="172" fontId="8" fillId="0" borderId="12" xfId="0" applyNumberFormat="1" applyFont="1" applyBorder="1"/>
    <xf numFmtId="172" fontId="8" fillId="0" borderId="13" xfId="0" applyNumberFormat="1" applyFont="1" applyBorder="1"/>
    <xf numFmtId="49" fontId="14" fillId="0" borderId="0" xfId="0" applyNumberFormat="1" applyFont="1" applyBorder="1" applyAlignment="1">
      <alignment horizontal="center" vertical="center"/>
    </xf>
    <xf numFmtId="175" fontId="8" fillId="0" borderId="9" xfId="0" applyNumberFormat="1" applyFont="1" applyBorder="1"/>
    <xf numFmtId="0" fontId="9" fillId="0" borderId="14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172" fontId="9" fillId="0" borderId="0" xfId="0" applyNumberFormat="1" applyFont="1"/>
    <xf numFmtId="172" fontId="8" fillId="0" borderId="15" xfId="0" applyNumberFormat="1" applyFont="1" applyBorder="1"/>
    <xf numFmtId="172" fontId="8" fillId="0" borderId="16" xfId="0" applyNumberFormat="1" applyFont="1" applyBorder="1"/>
    <xf numFmtId="4" fontId="6" fillId="2" borderId="17" xfId="0" applyNumberFormat="1" applyFont="1" applyFill="1" applyBorder="1" applyAlignment="1">
      <alignment horizontal="right" vertical="center" wrapText="1"/>
    </xf>
    <xf numFmtId="4" fontId="8" fillId="2" borderId="17" xfId="0" applyNumberFormat="1" applyFont="1" applyFill="1" applyBorder="1"/>
    <xf numFmtId="4" fontId="6" fillId="2" borderId="3" xfId="0" applyNumberFormat="1" applyFont="1" applyFill="1" applyBorder="1" applyAlignment="1">
      <alignment horizontal="right" vertical="center" wrapText="1"/>
    </xf>
    <xf numFmtId="4" fontId="8" fillId="2" borderId="3" xfId="0" applyNumberFormat="1" applyFont="1" applyFill="1" applyBorder="1"/>
    <xf numFmtId="4" fontId="6" fillId="2" borderId="1" xfId="0" applyNumberFormat="1" applyFont="1" applyFill="1" applyBorder="1" applyAlignment="1">
      <alignment horizontal="right" vertical="center" wrapText="1"/>
    </xf>
    <xf numFmtId="4" fontId="8" fillId="2" borderId="1" xfId="0" applyNumberFormat="1" applyFont="1" applyFill="1" applyBorder="1"/>
    <xf numFmtId="4" fontId="6" fillId="2" borderId="2" xfId="0" applyNumberFormat="1" applyFont="1" applyFill="1" applyBorder="1" applyAlignment="1">
      <alignment horizontal="right" vertical="center" wrapText="1"/>
    </xf>
    <xf numFmtId="4" fontId="8" fillId="2" borderId="2" xfId="0" applyNumberFormat="1" applyFont="1" applyFill="1" applyBorder="1"/>
    <xf numFmtId="4" fontId="6" fillId="2" borderId="7" xfId="0" applyNumberFormat="1" applyFont="1" applyFill="1" applyBorder="1" applyAlignment="1">
      <alignment horizontal="right" vertical="center" wrapText="1"/>
    </xf>
    <xf numFmtId="4" fontId="8" fillId="2" borderId="7" xfId="0" applyNumberFormat="1" applyFont="1" applyFill="1" applyBorder="1"/>
    <xf numFmtId="175" fontId="21" fillId="0" borderId="9" xfId="0" applyNumberFormat="1" applyFont="1" applyBorder="1"/>
    <xf numFmtId="49" fontId="9" fillId="0" borderId="18" xfId="0" applyNumberFormat="1" applyFont="1" applyBorder="1" applyAlignment="1">
      <alignment horizontal="left" vertical="center"/>
    </xf>
    <xf numFmtId="49" fontId="9" fillId="0" borderId="19" xfId="0" applyNumberFormat="1" applyFont="1" applyBorder="1" applyAlignment="1">
      <alignment horizontal="center" vertical="center" wrapText="1"/>
    </xf>
    <xf numFmtId="4" fontId="9" fillId="2" borderId="19" xfId="0" applyNumberFormat="1" applyFont="1" applyFill="1" applyBorder="1" applyAlignment="1">
      <alignment horizontal="right" vertical="center" wrapText="1"/>
    </xf>
    <xf numFmtId="172" fontId="9" fillId="0" borderId="19" xfId="0" applyNumberFormat="1" applyFont="1" applyBorder="1"/>
    <xf numFmtId="172" fontId="9" fillId="0" borderId="20" xfId="0" applyNumberFormat="1" applyFont="1" applyBorder="1"/>
    <xf numFmtId="172" fontId="8" fillId="0" borderId="21" xfId="0" applyNumberFormat="1" applyFont="1" applyBorder="1"/>
    <xf numFmtId="172" fontId="8" fillId="0" borderId="22" xfId="0" applyNumberFormat="1" applyFont="1" applyBorder="1"/>
    <xf numFmtId="4" fontId="9" fillId="2" borderId="19" xfId="0" applyNumberFormat="1" applyFont="1" applyFill="1" applyBorder="1"/>
    <xf numFmtId="49" fontId="14" fillId="0" borderId="18" xfId="0" applyNumberFormat="1" applyFont="1" applyBorder="1" applyAlignment="1">
      <alignment horizontal="left" vertical="center"/>
    </xf>
    <xf numFmtId="172" fontId="21" fillId="0" borderId="1" xfId="0" applyNumberFormat="1" applyFont="1" applyBorder="1"/>
    <xf numFmtId="172" fontId="21" fillId="0" borderId="2" xfId="0" applyNumberFormat="1" applyFont="1" applyBorder="1"/>
    <xf numFmtId="172" fontId="21" fillId="0" borderId="21" xfId="0" applyNumberFormat="1" applyFont="1" applyBorder="1"/>
    <xf numFmtId="4" fontId="15" fillId="3" borderId="0" xfId="0" applyNumberFormat="1" applyFont="1" applyFill="1" applyBorder="1" applyAlignment="1">
      <alignment horizontal="right" vertical="center" wrapText="1"/>
    </xf>
    <xf numFmtId="4" fontId="12" fillId="3" borderId="0" xfId="0" applyNumberFormat="1" applyFont="1" applyFill="1" applyBorder="1" applyAlignment="1">
      <alignment horizontal="right" vertical="center" wrapText="1"/>
    </xf>
    <xf numFmtId="4" fontId="2" fillId="3" borderId="0" xfId="0" applyNumberFormat="1" applyFont="1" applyFill="1" applyBorder="1" applyAlignment="1">
      <alignment horizontal="right" vertical="center" wrapText="1"/>
    </xf>
    <xf numFmtId="4" fontId="7" fillId="3" borderId="0" xfId="0" applyNumberFormat="1" applyFont="1" applyFill="1" applyBorder="1" applyAlignment="1">
      <alignment horizontal="right" vertical="center" wrapText="1"/>
    </xf>
    <xf numFmtId="4" fontId="8" fillId="3" borderId="17" xfId="0" applyNumberFormat="1" applyFont="1" applyFill="1" applyBorder="1"/>
    <xf numFmtId="4" fontId="8" fillId="3" borderId="3" xfId="0" applyNumberFormat="1" applyFont="1" applyFill="1" applyBorder="1"/>
    <xf numFmtId="4" fontId="8" fillId="3" borderId="1" xfId="0" applyNumberFormat="1" applyFont="1" applyFill="1" applyBorder="1"/>
    <xf numFmtId="4" fontId="8" fillId="3" borderId="2" xfId="0" applyNumberFormat="1" applyFont="1" applyFill="1" applyBorder="1"/>
    <xf numFmtId="4" fontId="9" fillId="3" borderId="19" xfId="0" applyNumberFormat="1" applyFont="1" applyFill="1" applyBorder="1" applyAlignment="1">
      <alignment horizontal="right" vertical="center" wrapText="1"/>
    </xf>
    <xf numFmtId="4" fontId="8" fillId="3" borderId="7" xfId="0" applyNumberFormat="1" applyFont="1" applyFill="1" applyBorder="1"/>
    <xf numFmtId="4" fontId="9" fillId="3" borderId="19" xfId="0" applyNumberFormat="1" applyFont="1" applyFill="1" applyBorder="1"/>
    <xf numFmtId="4" fontId="6" fillId="3" borderId="0" xfId="0" applyNumberFormat="1" applyFont="1" applyFill="1" applyBorder="1" applyAlignment="1">
      <alignment horizontal="right" vertical="center" wrapText="1"/>
    </xf>
    <xf numFmtId="0" fontId="0" fillId="3" borderId="0" xfId="0" applyFill="1"/>
    <xf numFmtId="4" fontId="5" fillId="3" borderId="0" xfId="0" applyNumberFormat="1" applyFont="1" applyFill="1" applyBorder="1" applyAlignment="1">
      <alignment horizontal="right" vertical="center" wrapText="1"/>
    </xf>
    <xf numFmtId="172" fontId="8" fillId="0" borderId="10" xfId="0" applyNumberFormat="1" applyFont="1" applyBorder="1"/>
    <xf numFmtId="172" fontId="22" fillId="0" borderId="1" xfId="0" applyNumberFormat="1" applyFont="1" applyBorder="1"/>
    <xf numFmtId="49" fontId="1" fillId="2" borderId="15" xfId="0" applyNumberFormat="1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49" fontId="10" fillId="0" borderId="17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23" xfId="0" applyBorder="1" applyAlignment="1">
      <alignment horizontal="center"/>
    </xf>
    <xf numFmtId="49" fontId="1" fillId="0" borderId="14" xfId="0" applyNumberFormat="1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49" fontId="1" fillId="0" borderId="15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1" fillId="3" borderId="15" xfId="0" applyNumberFormat="1" applyFont="1" applyFill="1" applyBorder="1" applyAlignment="1">
      <alignment horizontal="center" vertical="center" wrapText="1"/>
    </xf>
    <xf numFmtId="49" fontId="1" fillId="3" borderId="1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8"/>
  <sheetViews>
    <sheetView tabSelected="1" workbookViewId="0">
      <selection activeCell="A33" sqref="A33:IV38"/>
    </sheetView>
  </sheetViews>
  <sheetFormatPr defaultRowHeight="12.75"/>
  <cols>
    <col min="1" max="1" width="34.5703125" customWidth="1"/>
    <col min="2" max="2" width="16.7109375" customWidth="1"/>
    <col min="3" max="3" width="14.5703125" customWidth="1"/>
    <col min="4" max="4" width="13.28515625" style="89" customWidth="1"/>
    <col min="5" max="5" width="13" customWidth="1"/>
    <col min="6" max="6" width="11.5703125" customWidth="1"/>
    <col min="7" max="7" width="12.140625" customWidth="1"/>
    <col min="8" max="8" width="9.85546875" customWidth="1"/>
    <col min="9" max="9" width="8.42578125" customWidth="1"/>
    <col min="10" max="10" width="8.7109375" customWidth="1"/>
    <col min="11" max="11" width="9.28515625" customWidth="1"/>
  </cols>
  <sheetData>
    <row r="1" spans="1:12" s="29" customFormat="1" ht="18">
      <c r="A1" s="25" t="s">
        <v>54</v>
      </c>
      <c r="B1" s="27"/>
      <c r="C1" s="26"/>
      <c r="D1" s="77"/>
      <c r="E1" s="26"/>
      <c r="F1" s="26"/>
      <c r="G1" s="28"/>
    </row>
    <row r="2" spans="1:12" ht="15.75">
      <c r="A2" s="18"/>
      <c r="B2" s="20"/>
      <c r="C2" s="19"/>
      <c r="D2" s="78"/>
      <c r="E2" s="19"/>
      <c r="F2" s="19"/>
      <c r="G2" s="21"/>
    </row>
    <row r="3" spans="1:12" ht="15.75">
      <c r="A3" s="30" t="s">
        <v>61</v>
      </c>
      <c r="C3" s="47"/>
      <c r="D3" s="79"/>
      <c r="E3" s="4"/>
      <c r="F3" s="4"/>
      <c r="G3" s="5"/>
    </row>
    <row r="4" spans="1:12" ht="13.5" thickBot="1">
      <c r="A4" s="15"/>
      <c r="B4" s="16"/>
      <c r="D4" s="80"/>
      <c r="E4" s="10"/>
      <c r="F4" s="10"/>
      <c r="G4" s="13"/>
      <c r="H4" s="10" t="s">
        <v>40</v>
      </c>
      <c r="I4" t="s">
        <v>25</v>
      </c>
    </row>
    <row r="5" spans="1:12" ht="30.75" customHeight="1">
      <c r="A5" s="100" t="s">
        <v>0</v>
      </c>
      <c r="B5" s="102" t="s">
        <v>1</v>
      </c>
      <c r="C5" s="93" t="s">
        <v>53</v>
      </c>
      <c r="D5" s="104" t="s">
        <v>62</v>
      </c>
      <c r="E5" s="93" t="s">
        <v>55</v>
      </c>
      <c r="F5" s="93" t="s">
        <v>59</v>
      </c>
      <c r="G5" s="93" t="s">
        <v>63</v>
      </c>
      <c r="H5" s="95" t="s">
        <v>21</v>
      </c>
      <c r="I5" s="96"/>
      <c r="J5" s="97"/>
      <c r="K5" s="98" t="s">
        <v>57</v>
      </c>
      <c r="L5" s="99"/>
    </row>
    <row r="6" spans="1:12" ht="36.75" customHeight="1" thickBot="1">
      <c r="A6" s="101"/>
      <c r="B6" s="103"/>
      <c r="C6" s="94"/>
      <c r="D6" s="105"/>
      <c r="E6" s="94"/>
      <c r="F6" s="94"/>
      <c r="G6" s="94"/>
      <c r="H6" s="36" t="s">
        <v>56</v>
      </c>
      <c r="I6" s="36" t="s">
        <v>60</v>
      </c>
      <c r="J6" s="37" t="s">
        <v>64</v>
      </c>
      <c r="K6" s="49" t="s">
        <v>44</v>
      </c>
      <c r="L6" s="50" t="s">
        <v>45</v>
      </c>
    </row>
    <row r="7" spans="1:12" ht="13.5">
      <c r="A7" s="32" t="s">
        <v>6</v>
      </c>
      <c r="B7" s="6" t="s">
        <v>11</v>
      </c>
      <c r="C7" s="55">
        <v>1355673.03</v>
      </c>
      <c r="D7" s="81">
        <v>830762.7</v>
      </c>
      <c r="E7" s="54">
        <v>1440500</v>
      </c>
      <c r="F7" s="54">
        <v>1084300</v>
      </c>
      <c r="G7" s="55">
        <v>822446.84</v>
      </c>
      <c r="H7" s="52">
        <f>G7/E7*100</f>
        <v>57.094539396043039</v>
      </c>
      <c r="I7" s="52">
        <f>G7/F7*100</f>
        <v>75.850487872360034</v>
      </c>
      <c r="J7" s="53">
        <f>G7/D7*100</f>
        <v>98.999008982950244</v>
      </c>
      <c r="K7" s="7">
        <f t="shared" ref="K7:K24" si="0">G7/$G$24*100</f>
        <v>20.143094871931392</v>
      </c>
      <c r="L7" s="7">
        <f>G7/$G$31*100</f>
        <v>3.5848248396289786</v>
      </c>
    </row>
    <row r="8" spans="1:12" ht="13.5">
      <c r="A8" s="32" t="s">
        <v>50</v>
      </c>
      <c r="B8" s="6" t="s">
        <v>49</v>
      </c>
      <c r="C8" s="57">
        <f>1445855.11+1.83</f>
        <v>1445856.9400000002</v>
      </c>
      <c r="D8" s="82">
        <v>985896.89</v>
      </c>
      <c r="E8" s="56">
        <v>1736100</v>
      </c>
      <c r="F8" s="56">
        <v>1301900</v>
      </c>
      <c r="G8" s="57">
        <v>1286861.24</v>
      </c>
      <c r="H8" s="38">
        <f>G8/E8*100</f>
        <v>74.123681815563629</v>
      </c>
      <c r="I8" s="38">
        <f>G8/F8*100</f>
        <v>98.844860588370835</v>
      </c>
      <c r="J8" s="39">
        <f>G8/D8*100</f>
        <v>130.52696007591624</v>
      </c>
      <c r="K8" s="7">
        <f t="shared" si="0"/>
        <v>31.517378125413277</v>
      </c>
      <c r="L8" s="7">
        <f>G8/$G$31*100</f>
        <v>5.609082452438809</v>
      </c>
    </row>
    <row r="9" spans="1:12" ht="13.5">
      <c r="A9" s="33" t="s">
        <v>2</v>
      </c>
      <c r="B9" s="6" t="s">
        <v>12</v>
      </c>
      <c r="C9" s="59">
        <v>27114.3</v>
      </c>
      <c r="D9" s="83">
        <v>26250.400000000001</v>
      </c>
      <c r="E9" s="58">
        <v>34700</v>
      </c>
      <c r="F9" s="58">
        <v>34700</v>
      </c>
      <c r="G9" s="59">
        <v>38632.35</v>
      </c>
      <c r="H9" s="38">
        <f>G9/E9*100</f>
        <v>111.33242074927954</v>
      </c>
      <c r="I9" s="70">
        <f>G9/F9*100</f>
        <v>111.33242074927954</v>
      </c>
      <c r="J9" s="46">
        <f>G9/D9*100</f>
        <v>147.16861457349219</v>
      </c>
      <c r="K9" s="7">
        <f t="shared" si="0"/>
        <v>0.94617068645513758</v>
      </c>
      <c r="L9" s="7">
        <f t="shared" ref="L9:L31" si="1">G9/$G$31*100</f>
        <v>0.16838803574616515</v>
      </c>
    </row>
    <row r="10" spans="1:12" ht="13.5">
      <c r="A10" s="33" t="s">
        <v>3</v>
      </c>
      <c r="B10" s="6" t="s">
        <v>13</v>
      </c>
      <c r="C10" s="59">
        <v>308046.98</v>
      </c>
      <c r="D10" s="83">
        <v>110829.81</v>
      </c>
      <c r="E10" s="58">
        <v>206700</v>
      </c>
      <c r="F10" s="58">
        <v>181000</v>
      </c>
      <c r="G10" s="59">
        <v>59781.17</v>
      </c>
      <c r="H10" s="38">
        <f t="shared" ref="H10:H31" si="2">G10/E10*100</f>
        <v>28.921707789066282</v>
      </c>
      <c r="I10" s="38">
        <f t="shared" ref="I10:I30" si="3">G10/F10*100</f>
        <v>33.028270718232044</v>
      </c>
      <c r="J10" s="39">
        <f>G10/D10*100</f>
        <v>53.939612456251616</v>
      </c>
      <c r="K10" s="7">
        <f t="shared" si="0"/>
        <v>1.4641405624040804</v>
      </c>
      <c r="L10" s="7">
        <f t="shared" si="1"/>
        <v>0.2605700608662837</v>
      </c>
    </row>
    <row r="11" spans="1:12" ht="13.5">
      <c r="A11" s="33" t="s">
        <v>46</v>
      </c>
      <c r="B11" s="6" t="s">
        <v>31</v>
      </c>
      <c r="C11" s="59">
        <v>1111403.6000000001</v>
      </c>
      <c r="D11" s="83">
        <v>557427.28</v>
      </c>
      <c r="E11" s="58">
        <v>0</v>
      </c>
      <c r="F11" s="58">
        <v>0</v>
      </c>
      <c r="G11" s="59">
        <v>0</v>
      </c>
      <c r="H11" s="74" t="e">
        <f t="shared" si="2"/>
        <v>#DIV/0!</v>
      </c>
      <c r="I11" s="74" t="e">
        <f t="shared" si="3"/>
        <v>#DIV/0!</v>
      </c>
      <c r="J11" s="48">
        <f>G11/D11*100</f>
        <v>0</v>
      </c>
      <c r="K11" s="7">
        <f t="shared" si="0"/>
        <v>0</v>
      </c>
      <c r="L11" s="7">
        <f t="shared" si="1"/>
        <v>0</v>
      </c>
    </row>
    <row r="12" spans="1:12" ht="15" customHeight="1">
      <c r="A12" s="33" t="s">
        <v>4</v>
      </c>
      <c r="B12" s="6" t="s">
        <v>19</v>
      </c>
      <c r="C12" s="59">
        <v>1421433.76</v>
      </c>
      <c r="D12" s="83">
        <v>901488.35</v>
      </c>
      <c r="E12" s="58">
        <v>1417400</v>
      </c>
      <c r="F12" s="58">
        <v>1089300</v>
      </c>
      <c r="G12" s="59">
        <v>590795.46</v>
      </c>
      <c r="H12" s="38">
        <f t="shared" si="2"/>
        <v>41.681632566671368</v>
      </c>
      <c r="I12" s="38">
        <f t="shared" si="3"/>
        <v>54.236248967226651</v>
      </c>
      <c r="J12" s="48">
        <f t="shared" ref="J12:J31" si="4">G12/D12*100</f>
        <v>65.53556238413951</v>
      </c>
      <c r="K12" s="7">
        <f t="shared" si="0"/>
        <v>14.469566204043469</v>
      </c>
      <c r="L12" s="7">
        <f t="shared" si="1"/>
        <v>2.5751187032927603</v>
      </c>
    </row>
    <row r="13" spans="1:12" ht="12.75" customHeight="1">
      <c r="A13" s="33" t="s">
        <v>22</v>
      </c>
      <c r="B13" s="6" t="s">
        <v>23</v>
      </c>
      <c r="C13" s="59">
        <v>24689.26</v>
      </c>
      <c r="D13" s="83">
        <v>19319.16</v>
      </c>
      <c r="E13" s="58">
        <v>13700</v>
      </c>
      <c r="F13" s="58">
        <v>11200</v>
      </c>
      <c r="G13" s="59">
        <v>7632.63</v>
      </c>
      <c r="H13" s="38">
        <f t="shared" si="2"/>
        <v>55.712627737226285</v>
      </c>
      <c r="I13" s="38">
        <f t="shared" si="3"/>
        <v>68.148482142857148</v>
      </c>
      <c r="J13" s="48">
        <f t="shared" si="4"/>
        <v>39.508084202418743</v>
      </c>
      <c r="K13" s="7">
        <f t="shared" si="0"/>
        <v>0.18693583917514925</v>
      </c>
      <c r="L13" s="7">
        <f t="shared" si="1"/>
        <v>3.326858379770458E-2</v>
      </c>
    </row>
    <row r="14" spans="1:12" ht="13.5" hidden="1" customHeight="1">
      <c r="A14" s="33" t="s">
        <v>30</v>
      </c>
      <c r="B14" s="6" t="s">
        <v>33</v>
      </c>
      <c r="C14" s="59">
        <v>0</v>
      </c>
      <c r="D14" s="83">
        <v>0</v>
      </c>
      <c r="E14" s="58">
        <v>0</v>
      </c>
      <c r="F14" s="58">
        <v>0</v>
      </c>
      <c r="G14" s="59">
        <v>0</v>
      </c>
      <c r="H14" s="74" t="e">
        <f t="shared" si="2"/>
        <v>#DIV/0!</v>
      </c>
      <c r="I14" s="74" t="e">
        <f t="shared" si="3"/>
        <v>#DIV/0!</v>
      </c>
      <c r="J14" s="64" t="e">
        <f t="shared" si="4"/>
        <v>#DIV/0!</v>
      </c>
      <c r="K14" s="7">
        <f t="shared" si="0"/>
        <v>0</v>
      </c>
      <c r="L14" s="7">
        <f t="shared" si="1"/>
        <v>0</v>
      </c>
    </row>
    <row r="15" spans="1:12" ht="13.5">
      <c r="A15" s="33" t="s">
        <v>32</v>
      </c>
      <c r="B15" s="6" t="s">
        <v>58</v>
      </c>
      <c r="C15" s="59">
        <v>1263557.08</v>
      </c>
      <c r="D15" s="83">
        <v>691450.78</v>
      </c>
      <c r="E15" s="58">
        <v>1422000</v>
      </c>
      <c r="F15" s="58">
        <v>1066500</v>
      </c>
      <c r="G15" s="59">
        <v>864612.55</v>
      </c>
      <c r="H15" s="38">
        <f t="shared" si="2"/>
        <v>60.802570323488048</v>
      </c>
      <c r="I15" s="38">
        <f t="shared" si="3"/>
        <v>81.070093764650736</v>
      </c>
      <c r="J15" s="48">
        <f t="shared" si="4"/>
        <v>125.04325325947279</v>
      </c>
      <c r="K15" s="7">
        <f t="shared" si="0"/>
        <v>21.17580343808303</v>
      </c>
      <c r="L15" s="7">
        <f t="shared" si="1"/>
        <v>3.7686138424398981</v>
      </c>
    </row>
    <row r="16" spans="1:12" ht="13.5">
      <c r="A16" s="33" t="s">
        <v>28</v>
      </c>
      <c r="B16" s="6" t="s">
        <v>29</v>
      </c>
      <c r="C16" s="59">
        <v>381311.13</v>
      </c>
      <c r="D16" s="83">
        <v>208614</v>
      </c>
      <c r="E16" s="58">
        <v>289300</v>
      </c>
      <c r="F16" s="58">
        <v>244600</v>
      </c>
      <c r="G16" s="59">
        <v>194541.67</v>
      </c>
      <c r="H16" s="38">
        <f t="shared" si="2"/>
        <v>67.245651572761844</v>
      </c>
      <c r="I16" s="38">
        <f t="shared" si="3"/>
        <v>79.53461569910057</v>
      </c>
      <c r="J16" s="39">
        <f t="shared" si="4"/>
        <v>93.254369313660646</v>
      </c>
      <c r="K16" s="7">
        <f t="shared" si="0"/>
        <v>4.764649974646348</v>
      </c>
      <c r="L16" s="7">
        <f t="shared" si="1"/>
        <v>0.84795487931949953</v>
      </c>
    </row>
    <row r="17" spans="1:12" ht="13.5">
      <c r="A17" s="33" t="s">
        <v>42</v>
      </c>
      <c r="B17" s="6" t="s">
        <v>41</v>
      </c>
      <c r="C17" s="59">
        <v>372599.46</v>
      </c>
      <c r="D17" s="83">
        <v>275103.96999999997</v>
      </c>
      <c r="E17" s="58">
        <v>430200</v>
      </c>
      <c r="F17" s="58">
        <v>302000</v>
      </c>
      <c r="G17" s="59">
        <v>213946.56</v>
      </c>
      <c r="H17" s="38">
        <f t="shared" si="2"/>
        <v>49.731882845188288</v>
      </c>
      <c r="I17" s="38">
        <f t="shared" si="3"/>
        <v>70.843231788079478</v>
      </c>
      <c r="J17" s="39">
        <f t="shared" si="4"/>
        <v>77.769346621933522</v>
      </c>
      <c r="K17" s="7">
        <f t="shared" si="0"/>
        <v>5.2399080961918001</v>
      </c>
      <c r="L17" s="7">
        <f t="shared" si="1"/>
        <v>0.93253558204585196</v>
      </c>
    </row>
    <row r="18" spans="1:12" ht="13.5">
      <c r="A18" s="33" t="s">
        <v>38</v>
      </c>
      <c r="B18" s="6" t="s">
        <v>39</v>
      </c>
      <c r="C18" s="59">
        <v>114000</v>
      </c>
      <c r="D18" s="83">
        <v>0</v>
      </c>
      <c r="E18" s="58">
        <v>1135100</v>
      </c>
      <c r="F18" s="58">
        <v>321800</v>
      </c>
      <c r="G18" s="59">
        <v>0</v>
      </c>
      <c r="H18" s="38">
        <f t="shared" si="2"/>
        <v>0</v>
      </c>
      <c r="I18" s="38">
        <f t="shared" si="3"/>
        <v>0</v>
      </c>
      <c r="J18" s="40" t="e">
        <f t="shared" si="4"/>
        <v>#DIV/0!</v>
      </c>
      <c r="K18" s="7">
        <f t="shared" si="0"/>
        <v>0</v>
      </c>
      <c r="L18" s="7">
        <f t="shared" si="1"/>
        <v>0</v>
      </c>
    </row>
    <row r="19" spans="1:12" ht="13.5" hidden="1" customHeight="1">
      <c r="A19" s="33" t="s">
        <v>34</v>
      </c>
      <c r="B19" s="6" t="s">
        <v>35</v>
      </c>
      <c r="C19" s="59">
        <v>0</v>
      </c>
      <c r="D19" s="83">
        <v>0</v>
      </c>
      <c r="E19" s="58">
        <v>0</v>
      </c>
      <c r="F19" s="58">
        <v>0</v>
      </c>
      <c r="G19" s="59">
        <v>0</v>
      </c>
      <c r="H19" s="74" t="e">
        <f t="shared" si="2"/>
        <v>#DIV/0!</v>
      </c>
      <c r="I19" s="92" t="e">
        <f t="shared" si="3"/>
        <v>#DIV/0!</v>
      </c>
      <c r="J19" s="40" t="e">
        <f t="shared" si="4"/>
        <v>#DIV/0!</v>
      </c>
      <c r="K19" s="7">
        <f t="shared" si="0"/>
        <v>0</v>
      </c>
      <c r="L19" s="7">
        <f t="shared" si="1"/>
        <v>0</v>
      </c>
    </row>
    <row r="20" spans="1:12" ht="15.75" customHeight="1">
      <c r="A20" s="33" t="s">
        <v>7</v>
      </c>
      <c r="B20" s="6" t="s">
        <v>14</v>
      </c>
      <c r="C20" s="59">
        <v>15000</v>
      </c>
      <c r="D20" s="83">
        <v>12000</v>
      </c>
      <c r="E20" s="58">
        <v>5000</v>
      </c>
      <c r="F20" s="58">
        <v>5000</v>
      </c>
      <c r="G20" s="59">
        <v>0</v>
      </c>
      <c r="H20" s="38">
        <f t="shared" si="2"/>
        <v>0</v>
      </c>
      <c r="I20" s="38">
        <f t="shared" si="3"/>
        <v>0</v>
      </c>
      <c r="J20" s="39">
        <f t="shared" si="4"/>
        <v>0</v>
      </c>
      <c r="K20" s="7">
        <f t="shared" si="0"/>
        <v>0</v>
      </c>
      <c r="L20" s="7">
        <f t="shared" si="1"/>
        <v>0</v>
      </c>
    </row>
    <row r="21" spans="1:12" ht="14.25" customHeight="1">
      <c r="A21" s="34" t="s">
        <v>47</v>
      </c>
      <c r="B21" s="8" t="s">
        <v>48</v>
      </c>
      <c r="C21" s="61">
        <v>2000</v>
      </c>
      <c r="D21" s="84">
        <v>0</v>
      </c>
      <c r="E21" s="60">
        <v>6000</v>
      </c>
      <c r="F21" s="60">
        <v>4500</v>
      </c>
      <c r="G21" s="61">
        <v>3770.76</v>
      </c>
      <c r="H21" s="38">
        <f t="shared" si="2"/>
        <v>62.846000000000004</v>
      </c>
      <c r="I21" s="38">
        <f t="shared" si="3"/>
        <v>83.794666666666672</v>
      </c>
      <c r="J21" s="40" t="e">
        <f t="shared" si="4"/>
        <v>#DIV/0!</v>
      </c>
      <c r="K21" s="7">
        <f t="shared" si="0"/>
        <v>9.2352201656321048E-2</v>
      </c>
      <c r="L21" s="7">
        <f t="shared" si="1"/>
        <v>1.6435729891404738E-2</v>
      </c>
    </row>
    <row r="22" spans="1:12" ht="14.25" hidden="1" customHeight="1">
      <c r="A22" s="34" t="s">
        <v>51</v>
      </c>
      <c r="B22" s="8" t="s">
        <v>52</v>
      </c>
      <c r="C22" s="61">
        <v>0</v>
      </c>
      <c r="D22" s="84">
        <v>0</v>
      </c>
      <c r="E22" s="60">
        <v>0</v>
      </c>
      <c r="F22" s="60">
        <v>0</v>
      </c>
      <c r="G22" s="61">
        <v>0</v>
      </c>
      <c r="H22" s="75" t="e">
        <f t="shared" si="2"/>
        <v>#DIV/0!</v>
      </c>
      <c r="I22" s="41" t="e">
        <f t="shared" si="3"/>
        <v>#DIV/0!</v>
      </c>
      <c r="J22" s="42" t="e">
        <f t="shared" si="4"/>
        <v>#DIV/0!</v>
      </c>
      <c r="K22" s="7">
        <f t="shared" si="0"/>
        <v>0</v>
      </c>
      <c r="L22" s="7">
        <f t="shared" si="1"/>
        <v>0</v>
      </c>
    </row>
    <row r="23" spans="1:12" ht="14.25" customHeight="1" thickBot="1">
      <c r="A23" s="34" t="s">
        <v>5</v>
      </c>
      <c r="B23" s="8" t="s">
        <v>15</v>
      </c>
      <c r="C23" s="61">
        <v>969708.27</v>
      </c>
      <c r="D23" s="84">
        <v>167600</v>
      </c>
      <c r="E23" s="60">
        <v>0</v>
      </c>
      <c r="F23" s="60">
        <v>0</v>
      </c>
      <c r="G23" s="61">
        <v>0</v>
      </c>
      <c r="H23" s="41" t="e">
        <f t="shared" si="2"/>
        <v>#DIV/0!</v>
      </c>
      <c r="I23" s="41" t="e">
        <f t="shared" si="3"/>
        <v>#DIV/0!</v>
      </c>
      <c r="J23" s="91">
        <f t="shared" si="4"/>
        <v>0</v>
      </c>
      <c r="K23" s="7">
        <f t="shared" si="0"/>
        <v>0</v>
      </c>
      <c r="L23" s="7">
        <f t="shared" si="1"/>
        <v>0</v>
      </c>
    </row>
    <row r="24" spans="1:12" ht="14.25" customHeight="1" thickBot="1">
      <c r="A24" s="65" t="s">
        <v>43</v>
      </c>
      <c r="B24" s="66"/>
      <c r="C24" s="67">
        <f>SUM(C7:C23)</f>
        <v>8812393.8099999987</v>
      </c>
      <c r="D24" s="85">
        <f>SUM(D7:D23)</f>
        <v>4786743.34</v>
      </c>
      <c r="E24" s="67">
        <f>SUM(E7:E23)</f>
        <v>8136700</v>
      </c>
      <c r="F24" s="67">
        <f>SUM(F7:F23)</f>
        <v>5646800</v>
      </c>
      <c r="G24" s="67">
        <f>SUM(G7:G23)</f>
        <v>4083021.23</v>
      </c>
      <c r="H24" s="68">
        <f t="shared" si="2"/>
        <v>50.180309339166982</v>
      </c>
      <c r="I24" s="68">
        <f t="shared" si="3"/>
        <v>72.306815010271308</v>
      </c>
      <c r="J24" s="69">
        <f t="shared" si="4"/>
        <v>85.298520099889046</v>
      </c>
      <c r="K24" s="51">
        <f t="shared" si="0"/>
        <v>100</v>
      </c>
      <c r="L24" s="51">
        <f t="shared" si="1"/>
        <v>17.796792709467354</v>
      </c>
    </row>
    <row r="25" spans="1:12" ht="14.25" customHeight="1">
      <c r="A25" s="35" t="s">
        <v>16</v>
      </c>
      <c r="B25" s="9" t="s">
        <v>17</v>
      </c>
      <c r="C25" s="57">
        <v>10849700</v>
      </c>
      <c r="D25" s="82">
        <v>8921890</v>
      </c>
      <c r="E25" s="56">
        <v>10813900</v>
      </c>
      <c r="F25" s="56">
        <v>9239120</v>
      </c>
      <c r="G25" s="57">
        <v>9239120</v>
      </c>
      <c r="H25" s="31">
        <f t="shared" si="2"/>
        <v>85.437446249734137</v>
      </c>
      <c r="I25" s="31">
        <f t="shared" si="3"/>
        <v>100</v>
      </c>
      <c r="J25" s="46">
        <f t="shared" si="4"/>
        <v>103.55563675409583</v>
      </c>
      <c r="L25" s="7">
        <f t="shared" si="1"/>
        <v>40.270842152318181</v>
      </c>
    </row>
    <row r="26" spans="1:12" ht="14.25" customHeight="1">
      <c r="A26" s="35" t="s">
        <v>20</v>
      </c>
      <c r="B26" s="9" t="s">
        <v>18</v>
      </c>
      <c r="C26" s="59">
        <v>49147413</v>
      </c>
      <c r="D26" s="83">
        <v>23621959.600000001</v>
      </c>
      <c r="E26" s="58">
        <v>14107861</v>
      </c>
      <c r="F26" s="58">
        <v>14107861</v>
      </c>
      <c r="G26" s="59">
        <v>7585270</v>
      </c>
      <c r="H26" s="31">
        <f t="shared" si="2"/>
        <v>53.766265488439387</v>
      </c>
      <c r="I26" s="31">
        <f t="shared" si="3"/>
        <v>53.766265488439387</v>
      </c>
      <c r="J26" s="46">
        <f t="shared" si="4"/>
        <v>32.111095474060498</v>
      </c>
      <c r="L26" s="7">
        <f t="shared" si="1"/>
        <v>33.062154280138643</v>
      </c>
    </row>
    <row r="27" spans="1:12" ht="13.5" customHeight="1">
      <c r="A27" s="33" t="s">
        <v>10</v>
      </c>
      <c r="B27" s="6" t="s">
        <v>24</v>
      </c>
      <c r="C27" s="59">
        <v>635010</v>
      </c>
      <c r="D27" s="83">
        <v>505812.5</v>
      </c>
      <c r="E27" s="58">
        <v>663037</v>
      </c>
      <c r="F27" s="58">
        <v>546050</v>
      </c>
      <c r="G27" s="59">
        <v>497277.75</v>
      </c>
      <c r="H27" s="31">
        <f t="shared" si="2"/>
        <v>75</v>
      </c>
      <c r="I27" s="31">
        <f t="shared" si="3"/>
        <v>91.068171412874278</v>
      </c>
      <c r="J27" s="46">
        <f t="shared" si="4"/>
        <v>98.312665266279495</v>
      </c>
      <c r="L27" s="7">
        <f t="shared" si="1"/>
        <v>2.1675001272967496</v>
      </c>
    </row>
    <row r="28" spans="1:12" ht="16.5" customHeight="1">
      <c r="A28" s="34" t="s">
        <v>26</v>
      </c>
      <c r="B28" s="6" t="s">
        <v>27</v>
      </c>
      <c r="C28" s="61">
        <v>6737417.8300000001</v>
      </c>
      <c r="D28" s="84">
        <v>2888303.72</v>
      </c>
      <c r="E28" s="60">
        <v>5044432.3</v>
      </c>
      <c r="F28" s="60">
        <v>4342732.3</v>
      </c>
      <c r="G28" s="61">
        <v>1721997.74</v>
      </c>
      <c r="H28" s="31">
        <f t="shared" si="2"/>
        <v>34.136601258381447</v>
      </c>
      <c r="I28" s="31">
        <f t="shared" si="3"/>
        <v>39.652403626168713</v>
      </c>
      <c r="J28" s="46">
        <f t="shared" si="4"/>
        <v>59.619690549718221</v>
      </c>
      <c r="L28" s="7">
        <f t="shared" si="1"/>
        <v>7.5057255641434075</v>
      </c>
    </row>
    <row r="29" spans="1:12" ht="16.5" customHeight="1" thickBot="1">
      <c r="A29" s="43" t="s">
        <v>36</v>
      </c>
      <c r="B29" s="44" t="s">
        <v>37</v>
      </c>
      <c r="C29" s="63">
        <v>-810292.72</v>
      </c>
      <c r="D29" s="86">
        <v>-810292.72</v>
      </c>
      <c r="E29" s="62">
        <v>0</v>
      </c>
      <c r="F29" s="62">
        <v>0</v>
      </c>
      <c r="G29" s="63">
        <v>-184231.32</v>
      </c>
      <c r="H29" s="45"/>
      <c r="I29" s="76" t="e">
        <f t="shared" si="3"/>
        <v>#DIV/0!</v>
      </c>
      <c r="J29" s="71">
        <f t="shared" si="4"/>
        <v>22.736390868722108</v>
      </c>
      <c r="L29" s="7">
        <f t="shared" si="1"/>
        <v>-0.80301483336434853</v>
      </c>
    </row>
    <row r="30" spans="1:12" ht="15.75" customHeight="1" thickBot="1">
      <c r="A30" s="65" t="s">
        <v>8</v>
      </c>
      <c r="B30" s="66"/>
      <c r="C30" s="72">
        <f>C28+C27+C26+C25+C29</f>
        <v>66559248.109999999</v>
      </c>
      <c r="D30" s="87">
        <f>D28+D27+D26+D25+D29</f>
        <v>35127673.100000001</v>
      </c>
      <c r="E30" s="72">
        <f>E28+E27+E26+E25+E29</f>
        <v>30629230.300000001</v>
      </c>
      <c r="F30" s="72">
        <f>F28+F27+F26+F25+F29</f>
        <v>28235763.300000001</v>
      </c>
      <c r="G30" s="72">
        <f>G28+G27+G26+G25+G29</f>
        <v>18859434.170000002</v>
      </c>
      <c r="H30" s="68">
        <f t="shared" si="2"/>
        <v>61.573320600224172</v>
      </c>
      <c r="I30" s="68">
        <f t="shared" si="3"/>
        <v>66.792719465813065</v>
      </c>
      <c r="J30" s="69">
        <f t="shared" si="4"/>
        <v>53.688253464189749</v>
      </c>
      <c r="L30" s="51">
        <f t="shared" si="1"/>
        <v>82.203207290532646</v>
      </c>
    </row>
    <row r="31" spans="1:12" ht="14.25" thickBot="1">
      <c r="A31" s="73" t="s">
        <v>9</v>
      </c>
      <c r="B31" s="66"/>
      <c r="C31" s="67">
        <f>C30+C24</f>
        <v>75371641.920000002</v>
      </c>
      <c r="D31" s="85">
        <f>D30+D24</f>
        <v>39914416.439999998</v>
      </c>
      <c r="E31" s="67">
        <f>E30+E24</f>
        <v>38765930.299999997</v>
      </c>
      <c r="F31" s="67">
        <f>F30+F24</f>
        <v>33882563.299999997</v>
      </c>
      <c r="G31" s="67">
        <f>G30+G24</f>
        <v>22942455.400000002</v>
      </c>
      <c r="H31" s="68">
        <f t="shared" si="2"/>
        <v>59.182006525972639</v>
      </c>
      <c r="I31" s="68">
        <f>G31/F31*100</f>
        <v>67.711687562906448</v>
      </c>
      <c r="J31" s="69">
        <f t="shared" si="4"/>
        <v>57.479120193295266</v>
      </c>
      <c r="L31" s="51">
        <f t="shared" si="1"/>
        <v>100</v>
      </c>
    </row>
    <row r="32" spans="1:12" ht="13.5">
      <c r="A32" s="17"/>
      <c r="B32" s="11"/>
      <c r="C32" s="12"/>
      <c r="D32" s="88"/>
      <c r="E32" s="12"/>
      <c r="F32" s="12"/>
    </row>
    <row r="33" spans="1:7">
      <c r="A33" s="2"/>
      <c r="B33" s="3"/>
      <c r="C33" s="4"/>
      <c r="D33" s="79"/>
      <c r="E33" s="4"/>
      <c r="F33" s="4"/>
      <c r="G33" s="5"/>
    </row>
    <row r="34" spans="1:7">
      <c r="A34" s="2"/>
      <c r="B34" s="3"/>
      <c r="C34" s="4"/>
      <c r="D34" s="79"/>
      <c r="E34" s="4"/>
      <c r="F34" s="4"/>
      <c r="G34" s="5"/>
    </row>
    <row r="35" spans="1:7" ht="13.5">
      <c r="A35" s="22"/>
      <c r="B35" s="24"/>
      <c r="C35" s="23"/>
      <c r="D35" s="90"/>
      <c r="E35" s="23"/>
      <c r="F35" s="23"/>
      <c r="G35" s="1"/>
    </row>
    <row r="36" spans="1:7" ht="13.5">
      <c r="A36" s="17"/>
      <c r="B36" s="14"/>
      <c r="C36" s="12"/>
      <c r="D36" s="88"/>
      <c r="E36" s="12"/>
      <c r="F36" s="12"/>
      <c r="G36" s="5"/>
    </row>
    <row r="37" spans="1:7" ht="13.5">
      <c r="A37" s="17"/>
      <c r="B37" s="14"/>
      <c r="C37" s="12"/>
      <c r="D37" s="88"/>
      <c r="E37" s="12"/>
      <c r="F37" s="12"/>
      <c r="G37" s="5"/>
    </row>
    <row r="38" spans="1:7" ht="13.5">
      <c r="A38" s="17"/>
      <c r="B38" s="14"/>
      <c r="C38" s="12"/>
      <c r="D38" s="88"/>
      <c r="E38" s="12"/>
      <c r="F38" s="12"/>
      <c r="G38" s="5"/>
    </row>
  </sheetData>
  <mergeCells count="9">
    <mergeCell ref="G5:G6"/>
    <mergeCell ref="H5:J5"/>
    <mergeCell ref="K5:L5"/>
    <mergeCell ref="A5:A6"/>
    <mergeCell ref="B5:B6"/>
    <mergeCell ref="C5:C6"/>
    <mergeCell ref="D5:D6"/>
    <mergeCell ref="E5:E6"/>
    <mergeCell ref="F5:F6"/>
  </mergeCells>
  <pageMargins left="0" right="0" top="0.74803149606299213" bottom="0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</vt:lpstr>
    </vt:vector>
  </TitlesOfParts>
  <Company>bud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Сурядная</dc:creator>
  <cp:lastModifiedBy>Валера</cp:lastModifiedBy>
  <cp:lastPrinted>2016-06-21T14:01:12Z</cp:lastPrinted>
  <dcterms:created xsi:type="dcterms:W3CDTF">2006-03-15T12:33:34Z</dcterms:created>
  <dcterms:modified xsi:type="dcterms:W3CDTF">2016-10-13T19:14:40Z</dcterms:modified>
</cp:coreProperties>
</file>