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65" yWindow="240" windowWidth="14835" windowHeight="1300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<sst xmlns="http://schemas.openxmlformats.org/spreadsheetml/2006/main" count="62" uniqueCount="62">
  <si>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</si>
  <si>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</si>
  <si>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</si>
  <si>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</si>
  <si>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</si>
  <si>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</si>
  <si>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</si>
  <si>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</si>
  <si>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</si>
  <si>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</si>
  <si>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</si>
  <si>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</si>
  <si>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</si>
  <si>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</si>
  <si>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</si>
  <si>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</si>
  <si>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</si>
  <si>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</si>
  <si>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</si>
  <si>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106(9)06(4)000000000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</si>
  <si>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</si>
  <si>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</si>
  <si>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</si>
  <si>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</si>
  <si>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</si>
  <si>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</si>
  <si>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</si>
  <si>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</si>
  <si>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</si>
  <si>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</si>
  <si>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</si>
  <si>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10604000000000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</si>
  <si>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</si>
  <si>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</si>
  <si>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</si>
  <si>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</si>
  <si>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</si>
  <si>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к плану       1 кв.    20110 г.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</si>
  <si>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</si>
  <si>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</si>
  <si>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</si>
  <si>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</si>
  <si>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</si>
  <si>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</si>
  <si>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</si>
  <si>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Транспортный налог</t>
  </si>
  <si>
    <t>Штрафы</t>
  </si>
  <si>
    <t>11600000000000</t>
  </si>
  <si>
    <t>10302000000000</t>
  </si>
  <si>
    <t>Акцизы на нефтепродукты</t>
  </si>
  <si>
    <t>Факт 1 мес.   2015 г.</t>
  </si>
  <si>
    <t>Невыясненные поступления</t>
  </si>
  <si>
    <t>11701000000000</t>
  </si>
  <si>
    <t>Факт 2015 г.</t>
  </si>
  <si>
    <t>Сведения об исполнении доходной части бюджета Старопольского сельского поселения на 2016 год.</t>
  </si>
  <si>
    <t>на 01.02.2016 г.</t>
  </si>
  <si>
    <t>План 2016 г.</t>
  </si>
  <si>
    <t>План 1 кв.    2016 г.</t>
  </si>
  <si>
    <t>Факт 1 мес.   2016 г.</t>
  </si>
  <si>
    <t>к плану 2016 г.</t>
  </si>
  <si>
    <t>к Факту      1 мес.    2015 г.</t>
  </si>
  <si>
    <t>11105075000000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</si>
</sst>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  <numFmt numFmtId="171" formatCode="#,##0.000"/>
    <numFmt numFmtId="172" formatCode="#,##0.0000"/>
    <numFmt numFmtId="173" formatCode="#,##0.00000"/>
  </numFmts>
  <fonts count="56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Cyr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4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horizontal="left" vertical="center"/>
    </xf>
    <xf numFmtId="164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64" fontId="6" fillId="0" borderId="10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20" fillId="0" borderId="18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  <xf numFmtId="164" fontId="20" fillId="0" borderId="11" xfId="0" applyNumberFormat="1" applyFont="1" applyBorder="1" applyAlignment="1">
      <alignment/>
    </xf>
    <xf numFmtId="164" fontId="20" fillId="0" borderId="19" xfId="0" applyNumberFormat="1" applyFont="1" applyBorder="1" applyAlignment="1">
      <alignment/>
    </xf>
    <xf numFmtId="164" fontId="20" fillId="0" borderId="20" xfId="0" applyNumberFormat="1" applyFont="1" applyBorder="1" applyAlignment="1">
      <alignment/>
    </xf>
    <xf numFmtId="164" fontId="20" fillId="0" borderId="12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 vertical="center"/>
    </xf>
    <xf numFmtId="167" fontId="6" fillId="0" borderId="18" xfId="0" applyNumberFormat="1" applyFont="1" applyBorder="1" applyAlignment="1">
      <alignment/>
    </xf>
    <xf numFmtId="164" fontId="6" fillId="0" borderId="23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/>
    </xf>
    <xf numFmtId="167" fontId="55" fillId="0" borderId="18" xfId="0" applyNumberFormat="1" applyFont="1" applyBorder="1" applyAlignment="1">
      <alignment/>
    </xf>
    <xf numFmtId="49" fontId="5" fillId="0" borderId="26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164" fontId="5" fillId="0" borderId="27" xfId="0" applyNumberFormat="1" applyFont="1" applyBorder="1" applyAlignment="1">
      <alignment/>
    </xf>
    <xf numFmtId="164" fontId="5" fillId="0" borderId="28" xfId="0" applyNumberFormat="1" applyFont="1" applyBorder="1" applyAlignment="1">
      <alignment/>
    </xf>
    <xf numFmtId="164" fontId="6" fillId="0" borderId="29" xfId="0" applyNumberFormat="1" applyFont="1" applyBorder="1" applyAlignment="1">
      <alignment/>
    </xf>
    <xf numFmtId="164" fontId="6" fillId="0" borderId="30" xfId="0" applyNumberFormat="1" applyFont="1" applyBorder="1" applyAlignment="1">
      <alignment/>
    </xf>
    <xf numFmtId="4" fontId="5" fillId="33" borderId="27" xfId="0" applyNumberFormat="1" applyFont="1" applyFill="1" applyBorder="1" applyAlignment="1">
      <alignment/>
    </xf>
    <xf numFmtId="49" fontId="13" fillId="0" borderId="26" xfId="0" applyNumberFormat="1" applyFont="1" applyBorder="1" applyAlignment="1">
      <alignment horizontal="left" vertical="center"/>
    </xf>
    <xf numFmtId="164" fontId="55" fillId="0" borderId="10" xfId="0" applyNumberFormat="1" applyFont="1" applyBorder="1" applyAlignment="1">
      <alignment/>
    </xf>
    <xf numFmtId="164" fontId="55" fillId="0" borderId="11" xfId="0" applyNumberFormat="1" applyFont="1" applyBorder="1" applyAlignment="1">
      <alignment/>
    </xf>
    <xf numFmtId="49" fontId="8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K1" sqref="K1:L16384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0" customWidth="1"/>
    <col min="5" max="5" width="13.00390625" style="0" customWidth="1"/>
    <col min="6" max="6" width="11.625" style="0" customWidth="1"/>
    <col min="7" max="7" width="12.125" style="0" customWidth="1"/>
    <col min="8" max="8" width="9.875" style="0" customWidth="1"/>
    <col min="9" max="9" width="8.375" style="0" hidden="1" customWidth="1"/>
    <col min="10" max="10" width="8.75390625" style="0" customWidth="1"/>
  </cols>
  <sheetData>
    <row r="1" spans="1:7" s="28" customFormat="1" ht="18">
      <c r="A1" s="24" t="s">
        <v>54</v>
      </c>
      <c r="B1" s="26"/>
      <c r="C1" s="25"/>
      <c r="D1" s="25"/>
      <c r="E1" s="25"/>
      <c r="F1" s="25"/>
      <c r="G1" s="27"/>
    </row>
    <row r="2" spans="1:7" ht="15.75">
      <c r="A2" s="17"/>
      <c r="B2" s="19"/>
      <c r="C2" s="18"/>
      <c r="D2" s="18"/>
      <c r="E2" s="18"/>
      <c r="F2" s="18"/>
      <c r="G2" s="20"/>
    </row>
    <row r="3" spans="1:7" ht="15.75">
      <c r="A3" s="29" t="s">
        <v>55</v>
      </c>
      <c r="C3" s="49"/>
      <c r="D3" s="4"/>
      <c r="E3" s="4"/>
      <c r="F3" s="4"/>
      <c r="G3" s="5"/>
    </row>
    <row r="4" spans="1:9" ht="13.5" thickBot="1">
      <c r="A4" s="14"/>
      <c r="B4" s="15"/>
      <c r="D4" s="9"/>
      <c r="E4" s="9"/>
      <c r="F4" s="9"/>
      <c r="G4" s="12"/>
      <c r="H4" s="9" t="s">
        <v>41</v>
      </c>
      <c r="I4" t="s">
        <v>25</v>
      </c>
    </row>
    <row r="5" spans="1:10" ht="30.75" customHeight="1">
      <c r="A5" s="78" t="s">
        <v>0</v>
      </c>
      <c r="B5" s="80" t="s">
        <v>1</v>
      </c>
      <c r="C5" s="82" t="s">
        <v>53</v>
      </c>
      <c r="D5" s="82" t="s">
        <v>50</v>
      </c>
      <c r="E5" s="82" t="s">
        <v>56</v>
      </c>
      <c r="F5" s="82" t="s">
        <v>57</v>
      </c>
      <c r="G5" s="82" t="s">
        <v>58</v>
      </c>
      <c r="H5" s="75" t="s">
        <v>21</v>
      </c>
      <c r="I5" s="76"/>
      <c r="J5" s="77"/>
    </row>
    <row r="6" spans="1:10" ht="36.75" customHeight="1" thickBot="1">
      <c r="A6" s="79"/>
      <c r="B6" s="81"/>
      <c r="C6" s="83"/>
      <c r="D6" s="83"/>
      <c r="E6" s="83"/>
      <c r="F6" s="83"/>
      <c r="G6" s="83"/>
      <c r="H6" s="35" t="s">
        <v>59</v>
      </c>
      <c r="I6" s="35" t="s">
        <v>37</v>
      </c>
      <c r="J6" s="36" t="s">
        <v>60</v>
      </c>
    </row>
    <row r="7" spans="1:10" ht="13.5">
      <c r="A7" s="31" t="s">
        <v>6</v>
      </c>
      <c r="B7" s="6" t="s">
        <v>11</v>
      </c>
      <c r="C7" s="54">
        <v>1355673.03</v>
      </c>
      <c r="D7" s="54">
        <v>85272.8</v>
      </c>
      <c r="E7" s="53">
        <v>1440500</v>
      </c>
      <c r="F7" s="53">
        <v>356100</v>
      </c>
      <c r="G7" s="54">
        <v>54485.9</v>
      </c>
      <c r="H7" s="51">
        <f>G7/E7*100</f>
        <v>3.7824297119055883</v>
      </c>
      <c r="I7" s="51">
        <f>G7/F7*100</f>
        <v>15.300730131985398</v>
      </c>
      <c r="J7" s="52">
        <f>G7/D7*100</f>
        <v>63.89599028060531</v>
      </c>
    </row>
    <row r="8" spans="1:10" ht="13.5">
      <c r="A8" s="31" t="s">
        <v>49</v>
      </c>
      <c r="B8" s="6" t="s">
        <v>48</v>
      </c>
      <c r="C8" s="56">
        <f>1445855.11+1.83</f>
        <v>1445856.9400000002</v>
      </c>
      <c r="D8" s="56">
        <v>126667.58</v>
      </c>
      <c r="E8" s="55">
        <v>1736100</v>
      </c>
      <c r="F8" s="55">
        <v>434000</v>
      </c>
      <c r="G8" s="56">
        <v>120987.32</v>
      </c>
      <c r="H8" s="37">
        <f>G8/E8*100</f>
        <v>6.968914233051092</v>
      </c>
      <c r="I8" s="37"/>
      <c r="J8" s="38">
        <f>G8/D8*100</f>
        <v>95.51561654529122</v>
      </c>
    </row>
    <row r="9" spans="1:10" ht="13.5">
      <c r="A9" s="32" t="s">
        <v>2</v>
      </c>
      <c r="B9" s="6" t="s">
        <v>12</v>
      </c>
      <c r="C9" s="58">
        <v>27114.3</v>
      </c>
      <c r="D9" s="58">
        <v>538</v>
      </c>
      <c r="E9" s="57">
        <v>27400</v>
      </c>
      <c r="F9" s="57">
        <v>2900</v>
      </c>
      <c r="G9" s="58">
        <v>0</v>
      </c>
      <c r="H9" s="37">
        <f>G9/E9*100</f>
        <v>0</v>
      </c>
      <c r="I9" s="44">
        <f>G9/F9*100</f>
        <v>0</v>
      </c>
      <c r="J9" s="48">
        <f>G9/D9*100</f>
        <v>0</v>
      </c>
    </row>
    <row r="10" spans="1:10" ht="13.5">
      <c r="A10" s="32" t="s">
        <v>3</v>
      </c>
      <c r="B10" s="6" t="s">
        <v>13</v>
      </c>
      <c r="C10" s="58">
        <v>308046.98</v>
      </c>
      <c r="D10" s="58">
        <v>8094.13</v>
      </c>
      <c r="E10" s="57">
        <v>206700</v>
      </c>
      <c r="F10" s="57">
        <v>16000</v>
      </c>
      <c r="G10" s="58">
        <v>780.19</v>
      </c>
      <c r="H10" s="37">
        <f aca="true" t="shared" si="0" ref="H10:H31">G10/E10*100</f>
        <v>0.37745041122399614</v>
      </c>
      <c r="I10" s="37">
        <f aca="true" t="shared" si="1" ref="I10:I31">G10/F10*100</f>
        <v>4.8761875</v>
      </c>
      <c r="J10" s="38">
        <f>G10/D10*100</f>
        <v>9.638960580074697</v>
      </c>
    </row>
    <row r="11" spans="1:10" ht="13.5">
      <c r="A11" s="32" t="s">
        <v>45</v>
      </c>
      <c r="B11" s="6" t="s">
        <v>31</v>
      </c>
      <c r="C11" s="58">
        <v>1111403.6</v>
      </c>
      <c r="D11" s="58">
        <v>20303.85</v>
      </c>
      <c r="E11" s="57">
        <v>0</v>
      </c>
      <c r="F11" s="57">
        <v>0</v>
      </c>
      <c r="G11" s="58">
        <v>0</v>
      </c>
      <c r="H11" s="73" t="e">
        <f t="shared" si="0"/>
        <v>#DIV/0!</v>
      </c>
      <c r="I11" s="37" t="e">
        <f t="shared" si="1"/>
        <v>#DIV/0!</v>
      </c>
      <c r="J11" s="50">
        <f>G11/D11*100</f>
        <v>0</v>
      </c>
    </row>
    <row r="12" spans="1:10" ht="15" customHeight="1">
      <c r="A12" s="32" t="s">
        <v>4</v>
      </c>
      <c r="B12" s="6" t="s">
        <v>19</v>
      </c>
      <c r="C12" s="58">
        <v>1421433.76</v>
      </c>
      <c r="D12" s="58">
        <v>2008</v>
      </c>
      <c r="E12" s="57">
        <v>1417400</v>
      </c>
      <c r="F12" s="57">
        <v>214100</v>
      </c>
      <c r="G12" s="58">
        <v>7013.49</v>
      </c>
      <c r="H12" s="37">
        <f t="shared" si="0"/>
        <v>0.49481374347396645</v>
      </c>
      <c r="I12" s="37">
        <f t="shared" si="1"/>
        <v>3.275801027557216</v>
      </c>
      <c r="J12" s="50">
        <f aca="true" t="shared" si="2" ref="J12:J31">G12/D12*100</f>
        <v>349.277390438247</v>
      </c>
    </row>
    <row r="13" spans="1:10" ht="12.75" customHeight="1">
      <c r="A13" s="32" t="s">
        <v>22</v>
      </c>
      <c r="B13" s="6" t="s">
        <v>23</v>
      </c>
      <c r="C13" s="58">
        <v>24689.26</v>
      </c>
      <c r="D13" s="58">
        <v>0</v>
      </c>
      <c r="E13" s="57">
        <v>13700</v>
      </c>
      <c r="F13" s="57">
        <v>2200</v>
      </c>
      <c r="G13" s="58">
        <v>860</v>
      </c>
      <c r="H13" s="37">
        <f t="shared" si="0"/>
        <v>6.2773722627737225</v>
      </c>
      <c r="I13" s="37">
        <f t="shared" si="1"/>
        <v>39.09090909090909</v>
      </c>
      <c r="J13" s="63" t="e">
        <f t="shared" si="2"/>
        <v>#DIV/0!</v>
      </c>
    </row>
    <row r="14" spans="1:10" ht="13.5" customHeight="1" hidden="1">
      <c r="A14" s="32" t="s">
        <v>30</v>
      </c>
      <c r="B14" s="6" t="s">
        <v>33</v>
      </c>
      <c r="C14" s="58">
        <v>0</v>
      </c>
      <c r="D14" s="58">
        <v>0</v>
      </c>
      <c r="E14" s="57">
        <v>0</v>
      </c>
      <c r="F14" s="57">
        <v>0</v>
      </c>
      <c r="G14" s="58">
        <v>0</v>
      </c>
      <c r="H14" s="73" t="e">
        <f t="shared" si="0"/>
        <v>#DIV/0!</v>
      </c>
      <c r="I14" s="73" t="e">
        <f t="shared" si="1"/>
        <v>#DIV/0!</v>
      </c>
      <c r="J14" s="63" t="e">
        <f t="shared" si="2"/>
        <v>#DIV/0!</v>
      </c>
    </row>
    <row r="15" spans="1:10" ht="13.5">
      <c r="A15" s="32" t="s">
        <v>32</v>
      </c>
      <c r="B15" s="6" t="s">
        <v>61</v>
      </c>
      <c r="C15" s="58">
        <v>1263557.08</v>
      </c>
      <c r="D15" s="58">
        <v>5789.66</v>
      </c>
      <c r="E15" s="57">
        <v>1422000</v>
      </c>
      <c r="F15" s="57">
        <v>355500</v>
      </c>
      <c r="G15" s="58">
        <v>0</v>
      </c>
      <c r="H15" s="37">
        <f t="shared" si="0"/>
        <v>0</v>
      </c>
      <c r="I15" s="37">
        <f t="shared" si="1"/>
        <v>0</v>
      </c>
      <c r="J15" s="50">
        <f t="shared" si="2"/>
        <v>0</v>
      </c>
    </row>
    <row r="16" spans="1:10" ht="13.5">
      <c r="A16" s="32" t="s">
        <v>28</v>
      </c>
      <c r="B16" s="6" t="s">
        <v>29</v>
      </c>
      <c r="C16" s="58">
        <v>381311.13</v>
      </c>
      <c r="D16" s="58">
        <v>14553.25</v>
      </c>
      <c r="E16" s="57">
        <v>178500</v>
      </c>
      <c r="F16" s="57">
        <v>44600</v>
      </c>
      <c r="G16" s="58">
        <v>8468.28</v>
      </c>
      <c r="H16" s="37">
        <f t="shared" si="0"/>
        <v>4.744134453781513</v>
      </c>
      <c r="I16" s="37">
        <f t="shared" si="1"/>
        <v>18.987174887892376</v>
      </c>
      <c r="J16" s="38">
        <f t="shared" si="2"/>
        <v>58.1882397402642</v>
      </c>
    </row>
    <row r="17" spans="1:10" ht="13.5">
      <c r="A17" s="32" t="s">
        <v>43</v>
      </c>
      <c r="B17" s="6" t="s">
        <v>42</v>
      </c>
      <c r="C17" s="58">
        <v>372599.46</v>
      </c>
      <c r="D17" s="58">
        <v>91247.57</v>
      </c>
      <c r="E17" s="57">
        <v>430200</v>
      </c>
      <c r="F17" s="57">
        <v>90000</v>
      </c>
      <c r="G17" s="58">
        <v>27500</v>
      </c>
      <c r="H17" s="37">
        <f t="shared" si="0"/>
        <v>6.392375639237565</v>
      </c>
      <c r="I17" s="37">
        <f t="shared" si="1"/>
        <v>30.555555555555557</v>
      </c>
      <c r="J17" s="38">
        <f t="shared" si="2"/>
        <v>30.137788874816064</v>
      </c>
    </row>
    <row r="18" spans="1:10" ht="13.5">
      <c r="A18" s="32" t="s">
        <v>39</v>
      </c>
      <c r="B18" s="6" t="s">
        <v>40</v>
      </c>
      <c r="C18" s="58">
        <v>114000</v>
      </c>
      <c r="D18" s="58">
        <v>0</v>
      </c>
      <c r="E18" s="57">
        <v>0</v>
      </c>
      <c r="F18" s="57">
        <v>0</v>
      </c>
      <c r="G18" s="58">
        <v>0</v>
      </c>
      <c r="H18" s="40" t="e">
        <f t="shared" si="0"/>
        <v>#DIV/0!</v>
      </c>
      <c r="I18" s="37" t="e">
        <f t="shared" si="1"/>
        <v>#DIV/0!</v>
      </c>
      <c r="J18" s="39" t="e">
        <f t="shared" si="2"/>
        <v>#DIV/0!</v>
      </c>
    </row>
    <row r="19" spans="1:10" ht="13.5" hidden="1">
      <c r="A19" s="32" t="s">
        <v>34</v>
      </c>
      <c r="B19" s="6" t="s">
        <v>35</v>
      </c>
      <c r="C19" s="58">
        <v>0</v>
      </c>
      <c r="D19" s="58">
        <v>0</v>
      </c>
      <c r="E19" s="57">
        <v>0</v>
      </c>
      <c r="F19" s="57">
        <v>0</v>
      </c>
      <c r="G19" s="58">
        <v>0</v>
      </c>
      <c r="H19" s="73" t="e">
        <f t="shared" si="0"/>
        <v>#DIV/0!</v>
      </c>
      <c r="I19" s="37" t="e">
        <f t="shared" si="1"/>
        <v>#DIV/0!</v>
      </c>
      <c r="J19" s="39" t="e">
        <f t="shared" si="2"/>
        <v>#DIV/0!</v>
      </c>
    </row>
    <row r="20" spans="1:10" ht="15.75" customHeight="1">
      <c r="A20" s="32" t="s">
        <v>7</v>
      </c>
      <c r="B20" s="6" t="s">
        <v>14</v>
      </c>
      <c r="C20" s="58">
        <v>15000</v>
      </c>
      <c r="D20" s="58">
        <v>0</v>
      </c>
      <c r="E20" s="57">
        <v>5000</v>
      </c>
      <c r="F20" s="57">
        <v>5000</v>
      </c>
      <c r="G20" s="58">
        <v>0</v>
      </c>
      <c r="H20" s="37">
        <f t="shared" si="0"/>
        <v>0</v>
      </c>
      <c r="I20" s="37">
        <f t="shared" si="1"/>
        <v>0</v>
      </c>
      <c r="J20" s="39" t="e">
        <f t="shared" si="2"/>
        <v>#DIV/0!</v>
      </c>
    </row>
    <row r="21" spans="1:10" ht="14.25" customHeight="1">
      <c r="A21" s="33" t="s">
        <v>46</v>
      </c>
      <c r="B21" s="7" t="s">
        <v>47</v>
      </c>
      <c r="C21" s="60">
        <v>2000</v>
      </c>
      <c r="D21" s="60">
        <v>0</v>
      </c>
      <c r="E21" s="59">
        <v>6000</v>
      </c>
      <c r="F21" s="59">
        <v>1500</v>
      </c>
      <c r="G21" s="60">
        <v>500</v>
      </c>
      <c r="H21" s="37">
        <f t="shared" si="0"/>
        <v>8.333333333333332</v>
      </c>
      <c r="I21" s="40">
        <f t="shared" si="1"/>
        <v>33.33333333333333</v>
      </c>
      <c r="J21" s="39" t="e">
        <f t="shared" si="2"/>
        <v>#DIV/0!</v>
      </c>
    </row>
    <row r="22" spans="1:10" ht="14.25" customHeight="1" hidden="1">
      <c r="A22" s="33" t="s">
        <v>51</v>
      </c>
      <c r="B22" s="7" t="s">
        <v>52</v>
      </c>
      <c r="C22" s="60">
        <v>0</v>
      </c>
      <c r="D22" s="60">
        <v>0</v>
      </c>
      <c r="E22" s="59">
        <v>0</v>
      </c>
      <c r="F22" s="59">
        <v>0</v>
      </c>
      <c r="G22" s="60">
        <v>0</v>
      </c>
      <c r="H22" s="74" t="e">
        <f t="shared" si="0"/>
        <v>#DIV/0!</v>
      </c>
      <c r="I22" s="41" t="e">
        <f t="shared" si="1"/>
        <v>#DIV/0!</v>
      </c>
      <c r="J22" s="42" t="e">
        <f t="shared" si="2"/>
        <v>#DIV/0!</v>
      </c>
    </row>
    <row r="23" spans="1:10" ht="14.25" customHeight="1" thickBot="1">
      <c r="A23" s="33" t="s">
        <v>5</v>
      </c>
      <c r="B23" s="7" t="s">
        <v>15</v>
      </c>
      <c r="C23" s="60">
        <v>969708.27</v>
      </c>
      <c r="D23" s="60">
        <v>0</v>
      </c>
      <c r="E23" s="59">
        <v>0</v>
      </c>
      <c r="F23" s="59">
        <v>0</v>
      </c>
      <c r="G23" s="60">
        <v>0</v>
      </c>
      <c r="H23" s="41" t="e">
        <f t="shared" si="0"/>
        <v>#DIV/0!</v>
      </c>
      <c r="I23" s="41" t="e">
        <f t="shared" si="1"/>
        <v>#DIV/0!</v>
      </c>
      <c r="J23" s="42" t="e">
        <f t="shared" si="2"/>
        <v>#DIV/0!</v>
      </c>
    </row>
    <row r="24" spans="1:10" ht="14.25" customHeight="1" thickBot="1">
      <c r="A24" s="64" t="s">
        <v>44</v>
      </c>
      <c r="B24" s="65"/>
      <c r="C24" s="66">
        <f>SUM(C7:C23)</f>
        <v>8812393.809999999</v>
      </c>
      <c r="D24" s="66">
        <f>SUM(D7:D23)</f>
        <v>354474.84</v>
      </c>
      <c r="E24" s="66">
        <f>SUM(E7:E23)</f>
        <v>6883500</v>
      </c>
      <c r="F24" s="66">
        <f>SUM(F7:F23)</f>
        <v>1521900</v>
      </c>
      <c r="G24" s="66">
        <f>SUM(G7:G23)</f>
        <v>220595.18</v>
      </c>
      <c r="H24" s="67">
        <f t="shared" si="0"/>
        <v>3.204694995278565</v>
      </c>
      <c r="I24" s="67">
        <f t="shared" si="1"/>
        <v>14.494722386490572</v>
      </c>
      <c r="J24" s="68">
        <f t="shared" si="2"/>
        <v>62.23154794286668</v>
      </c>
    </row>
    <row r="25" spans="1:10" ht="14.25" customHeight="1">
      <c r="A25" s="34" t="s">
        <v>16</v>
      </c>
      <c r="B25" s="8" t="s">
        <v>17</v>
      </c>
      <c r="C25" s="56">
        <v>10849700</v>
      </c>
      <c r="D25" s="56">
        <v>2450820</v>
      </c>
      <c r="E25" s="55">
        <v>10813900</v>
      </c>
      <c r="F25" s="55">
        <v>2327160</v>
      </c>
      <c r="G25" s="56">
        <v>2327160</v>
      </c>
      <c r="H25" s="30">
        <f t="shared" si="0"/>
        <v>21.52008063695799</v>
      </c>
      <c r="I25" s="30">
        <f t="shared" si="1"/>
        <v>100</v>
      </c>
      <c r="J25" s="48">
        <f t="shared" si="2"/>
        <v>94.95434181212818</v>
      </c>
    </row>
    <row r="26" spans="1:10" ht="14.25" customHeight="1">
      <c r="A26" s="34" t="s">
        <v>20</v>
      </c>
      <c r="B26" s="8" t="s">
        <v>18</v>
      </c>
      <c r="C26" s="58">
        <v>49147413</v>
      </c>
      <c r="D26" s="58">
        <v>0</v>
      </c>
      <c r="E26" s="57">
        <v>1057900</v>
      </c>
      <c r="F26" s="57">
        <v>0</v>
      </c>
      <c r="G26" s="58">
        <v>0</v>
      </c>
      <c r="H26" s="30">
        <f t="shared" si="0"/>
        <v>0</v>
      </c>
      <c r="I26" s="44" t="e">
        <f t="shared" si="1"/>
        <v>#DIV/0!</v>
      </c>
      <c r="J26" s="43" t="e">
        <f t="shared" si="2"/>
        <v>#DIV/0!</v>
      </c>
    </row>
    <row r="27" spans="1:10" ht="13.5" customHeight="1">
      <c r="A27" s="32" t="s">
        <v>10</v>
      </c>
      <c r="B27" s="6" t="s">
        <v>24</v>
      </c>
      <c r="C27" s="58">
        <v>635010</v>
      </c>
      <c r="D27" s="58">
        <v>107117.5</v>
      </c>
      <c r="E27" s="57">
        <v>691127</v>
      </c>
      <c r="F27" s="57">
        <v>172785</v>
      </c>
      <c r="G27" s="58">
        <v>0</v>
      </c>
      <c r="H27" s="30">
        <f t="shared" si="0"/>
        <v>0</v>
      </c>
      <c r="I27" s="30">
        <f t="shared" si="1"/>
        <v>0</v>
      </c>
      <c r="J27" s="48">
        <f t="shared" si="2"/>
        <v>0</v>
      </c>
    </row>
    <row r="28" spans="1:10" ht="16.5" customHeight="1">
      <c r="A28" s="33" t="s">
        <v>26</v>
      </c>
      <c r="B28" s="6" t="s">
        <v>27</v>
      </c>
      <c r="C28" s="60">
        <v>6737417.83</v>
      </c>
      <c r="D28" s="60">
        <v>0</v>
      </c>
      <c r="E28" s="59">
        <v>1147500</v>
      </c>
      <c r="F28" s="59">
        <v>141000</v>
      </c>
      <c r="G28" s="60">
        <v>0</v>
      </c>
      <c r="H28" s="30">
        <f t="shared" si="0"/>
        <v>0</v>
      </c>
      <c r="I28" s="30">
        <f t="shared" si="1"/>
        <v>0</v>
      </c>
      <c r="J28" s="43" t="e">
        <f t="shared" si="2"/>
        <v>#DIV/0!</v>
      </c>
    </row>
    <row r="29" spans="1:10" ht="16.5" customHeight="1" thickBot="1">
      <c r="A29" s="45" t="s">
        <v>36</v>
      </c>
      <c r="B29" s="46" t="s">
        <v>38</v>
      </c>
      <c r="C29" s="62">
        <v>-810292.72</v>
      </c>
      <c r="D29" s="62">
        <v>-810292.72</v>
      </c>
      <c r="E29" s="61">
        <v>0</v>
      </c>
      <c r="F29" s="61">
        <v>0</v>
      </c>
      <c r="G29" s="62">
        <v>-14102934.77</v>
      </c>
      <c r="H29" s="47"/>
      <c r="I29" s="69" t="e">
        <f t="shared" si="1"/>
        <v>#DIV/0!</v>
      </c>
      <c r="J29" s="70">
        <f t="shared" si="2"/>
        <v>1740.4740807741675</v>
      </c>
    </row>
    <row r="30" spans="1:10" ht="15.75" customHeight="1" thickBot="1">
      <c r="A30" s="64" t="s">
        <v>8</v>
      </c>
      <c r="B30" s="65"/>
      <c r="C30" s="71">
        <f>C28+C27+C26+C25+C29</f>
        <v>66559248.11</v>
      </c>
      <c r="D30" s="71">
        <f>D28+D27+D26+D25+D29</f>
        <v>1747644.78</v>
      </c>
      <c r="E30" s="71">
        <f>E28+E27+E26+E25+E29</f>
        <v>13710427</v>
      </c>
      <c r="F30" s="71">
        <f>F28+F27+F26+F25+F29</f>
        <v>2640945</v>
      </c>
      <c r="G30" s="71">
        <f>G28+G27+G26+G25+G29</f>
        <v>-11775774.77</v>
      </c>
      <c r="H30" s="67">
        <f t="shared" si="0"/>
        <v>-85.8891905408927</v>
      </c>
      <c r="I30" s="67">
        <f t="shared" si="1"/>
        <v>-445.89246538644306</v>
      </c>
      <c r="J30" s="68">
        <f t="shared" si="2"/>
        <v>-673.8082535285001</v>
      </c>
    </row>
    <row r="31" spans="1:10" ht="14.25" thickBot="1">
      <c r="A31" s="72" t="s">
        <v>9</v>
      </c>
      <c r="B31" s="65"/>
      <c r="C31" s="66">
        <f>C30+C24</f>
        <v>75371641.92</v>
      </c>
      <c r="D31" s="66">
        <f>D30+D24</f>
        <v>2102119.62</v>
      </c>
      <c r="E31" s="66">
        <f>E30+E24</f>
        <v>20593927</v>
      </c>
      <c r="F31" s="66">
        <f>F30+F24</f>
        <v>4162845</v>
      </c>
      <c r="G31" s="66">
        <f>G30+G24</f>
        <v>-11555179.59</v>
      </c>
      <c r="H31" s="67">
        <f t="shared" si="0"/>
        <v>-56.10964625639393</v>
      </c>
      <c r="I31" s="67">
        <f t="shared" si="1"/>
        <v>-277.57890553215407</v>
      </c>
      <c r="J31" s="68">
        <f t="shared" si="2"/>
        <v>-549.6918196310826</v>
      </c>
    </row>
    <row r="32" spans="1:6" ht="13.5">
      <c r="A32" s="16"/>
      <c r="B32" s="10"/>
      <c r="C32" s="11"/>
      <c r="D32" s="11"/>
      <c r="E32" s="11"/>
      <c r="F32" s="11"/>
    </row>
    <row r="33" spans="1:7" ht="12.75">
      <c r="A33" s="2"/>
      <c r="B33" s="3"/>
      <c r="C33" s="4"/>
      <c r="D33" s="4"/>
      <c r="E33" s="4"/>
      <c r="F33" s="4"/>
      <c r="G33" s="5"/>
    </row>
    <row r="34" spans="1:7" ht="12.75">
      <c r="A34" s="2"/>
      <c r="B34" s="3"/>
      <c r="C34" s="4"/>
      <c r="D34" s="4"/>
      <c r="E34" s="4"/>
      <c r="F34" s="4"/>
      <c r="G34" s="5"/>
    </row>
    <row r="35" spans="1:7" ht="13.5">
      <c r="A35" s="21"/>
      <c r="B35" s="23"/>
      <c r="C35" s="22"/>
      <c r="D35" s="22"/>
      <c r="E35" s="22"/>
      <c r="F35" s="22"/>
      <c r="G35" s="1"/>
    </row>
    <row r="36" spans="1:7" ht="13.5">
      <c r="A36" s="16"/>
      <c r="B36" s="13"/>
      <c r="C36" s="11"/>
      <c r="D36" s="11"/>
      <c r="E36" s="11"/>
      <c r="F36" s="11"/>
      <c r="G36" s="5"/>
    </row>
    <row r="37" spans="1:7" ht="13.5">
      <c r="A37" s="16"/>
      <c r="B37" s="13"/>
      <c r="C37" s="11"/>
      <c r="D37" s="11"/>
      <c r="E37" s="11"/>
      <c r="F37" s="11"/>
      <c r="G37" s="5"/>
    </row>
    <row r="38" spans="1:7" ht="13.5">
      <c r="A38" s="16"/>
      <c r="B38" s="13"/>
      <c r="C38" s="11"/>
      <c r="D38" s="11"/>
      <c r="E38" s="11"/>
      <c r="F38" s="11"/>
      <c r="G38" s="5"/>
    </row>
  </sheetData>
  <sheetProtection/>
  <mergeCells count="8">
    <mergeCell ref="H5:J5"/>
    <mergeCell ref="A5:A6"/>
    <mergeCell ref="B5:B6"/>
    <mergeCell ref="D5:D6"/>
    <mergeCell ref="C5:C6"/>
    <mergeCell ref="E5:E6"/>
    <mergeCell ref="G5:G6"/>
    <mergeCell ref="F5:F6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2016-01-14T07:21:08Z</cp:lastPrinted>
  <dcterms:created xsi:type="dcterms:W3CDTF">2006-03-15T12:33:34Z</dcterms:created>
  <dcterms:modified xsi:type="dcterms:W3CDTF">2016-02-19T09:55:11Z</dcterms:modified>
  <cp:category/>
  <cp:version/>
  <cp:contentType/>
  <cp:contentStatus/>
</cp:coreProperties>
</file>