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26" windowWidth="16935" windowHeight="12225" activeTab="0"/>
  </bookViews>
  <sheets>
    <sheet name="декабрь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<sst xmlns="http://schemas.openxmlformats.org/spreadsheetml/2006/main" count="64" uniqueCount="64">
  <si>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Наименование КВД</t>
  </si>
  <si>
    <t>КВД</t>
  </si>
  <si>
    <t>Единый сельскохозяйственный налог</t>
  </si>
  <si>
    <t>Налог на имущество физических лиц</t>
  </si>
  <si>
    <t>Земельный налог</t>
  </si>
  <si>
    <t>Прочие неналоговые доходы бюджетов поселений</t>
  </si>
  <si>
    <t>Налог на доходы физических лиц</t>
  </si>
  <si>
    <t>Административные платежи</t>
  </si>
  <si>
    <t>Итого безвозмездных перечислений:</t>
  </si>
  <si>
    <t>Всего доходов:</t>
  </si>
  <si>
    <t xml:space="preserve">Субвенции </t>
  </si>
  <si>
    <t>10102000000000</t>
  </si>
  <si>
    <t>10503000000000</t>
  </si>
  <si>
    <t>10601030000000</t>
  </si>
  <si>
    <t>11502050000000</t>
  </si>
  <si>
    <t>11705050000000</t>
  </si>
  <si>
    <t xml:space="preserve">Дотации </t>
  </si>
  <si>
    <t>20201000000000</t>
  </si>
  <si>
    <t>20202000000000</t>
  </si>
  <si>
    <t>Субсидии</t>
  </si>
  <si>
    <t xml:space="preserve">  % исполнения</t>
  </si>
  <si>
    <t>Госпошлина</t>
  </si>
  <si>
    <t>10800000000000</t>
  </si>
  <si>
    <t>20203000000000</t>
  </si>
  <si>
    <t xml:space="preserve">руб. </t>
  </si>
  <si>
    <t>Иные межбюджетные трансферты</t>
  </si>
  <si>
    <t>20204000000000</t>
  </si>
  <si>
    <t>Прочие поступления от использования имущества</t>
  </si>
  <si>
    <t>11109045000000</t>
  </si>
  <si>
    <t xml:space="preserve">Арендная плата за земли до разграничения собственности на землю </t>
  </si>
  <si>
    <t>Аренда имущества</t>
  </si>
  <si>
    <t>1110501(2)0000000</t>
  </si>
  <si>
    <t xml:space="preserve">Доходы от продажи земельных участков </t>
  </si>
  <si>
    <t>11406000000000</t>
  </si>
  <si>
    <t>Возврат остатков межбюджетных трансфертов</t>
  </si>
  <si>
    <t>21900000000000</t>
  </si>
  <si>
    <t>Доходы от реализации  имущества</t>
  </si>
  <si>
    <t>11402000000000</t>
  </si>
  <si>
    <t>Ед.изм.: руб.</t>
  </si>
  <si>
    <t>11300000000000</t>
  </si>
  <si>
    <t>Прочие доходы от оказания платных услуг (работ)</t>
  </si>
  <si>
    <t>Итого налоговых и неналоговых доходов:</t>
  </si>
  <si>
    <t>налоговые и неналоговые</t>
  </si>
  <si>
    <t>общая</t>
  </si>
  <si>
    <t>Штрафы</t>
  </si>
  <si>
    <t>11600000000000</t>
  </si>
  <si>
    <t>10302000000000</t>
  </si>
  <si>
    <t>Акцизы на нефтепродукты</t>
  </si>
  <si>
    <t>Невыясненные поступления</t>
  </si>
  <si>
    <t>11701000000000</t>
  </si>
  <si>
    <t>11105075000000</t>
  </si>
  <si>
    <t>10606000000000</t>
  </si>
  <si>
    <t>20700000000000</t>
  </si>
  <si>
    <t>Прочие безвозмездные поступления</t>
  </si>
  <si>
    <t>доходы от возврата остатков межбюджетных трансфертов</t>
  </si>
  <si>
    <t>21800000000000</t>
  </si>
  <si>
    <t>Факт 2021 г.</t>
  </si>
  <si>
    <t>План 2022 г.</t>
  </si>
  <si>
    <t>к плану 2022 г.</t>
  </si>
  <si>
    <t>структура факт 2022 г</t>
  </si>
  <si>
    <t>Сведения об исполнении доходной части бюджета муниципального образования Старопольское сельское поселение Сланцевского муниципального района Ленинградской области на 2022 год</t>
  </si>
  <si>
    <t>на 01.01.2023 г.</t>
  </si>
  <si>
    <t>Факт 2022 г.</t>
  </si>
  <si>
    <t>к факту     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</si>
</sst>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  <numFmt numFmtId="179" formatCode="#,##0.000"/>
    <numFmt numFmtId="180" formatCode="#,##0.0000"/>
    <numFmt numFmtId="181" formatCode="#,##0.00000"/>
  </numFmts>
  <fonts count="50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sz val="10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172" fontId="4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72" fontId="4" fillId="0" borderId="10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center" vertical="center" wrapText="1"/>
    </xf>
    <xf numFmtId="172" fontId="4" fillId="0" borderId="20" xfId="0" applyNumberFormat="1" applyFont="1" applyBorder="1" applyAlignment="1">
      <alignment/>
    </xf>
    <xf numFmtId="175" fontId="4" fillId="0" borderId="18" xfId="0" applyNumberFormat="1" applyFont="1" applyBorder="1" applyAlignment="1">
      <alignment/>
    </xf>
    <xf numFmtId="0" fontId="6" fillId="0" borderId="2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Alignment="1">
      <alignment/>
    </xf>
    <xf numFmtId="172" fontId="4" fillId="0" borderId="22" xfId="0" applyNumberFormat="1" applyFont="1" applyBorder="1" applyAlignment="1">
      <alignment/>
    </xf>
    <xf numFmtId="172" fontId="4" fillId="0" borderId="23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left" vertical="center"/>
    </xf>
    <xf numFmtId="49" fontId="6" fillId="0" borderId="25" xfId="0" applyNumberFormat="1" applyFont="1" applyBorder="1" applyAlignment="1">
      <alignment horizontal="center" vertical="center" wrapText="1"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72" fontId="4" fillId="0" borderId="27" xfId="0" applyNumberFormat="1" applyFont="1" applyBorder="1" applyAlignment="1">
      <alignment/>
    </xf>
    <xf numFmtId="49" fontId="9" fillId="0" borderId="24" xfId="0" applyNumberFormat="1" applyFont="1" applyBorder="1" applyAlignment="1">
      <alignment horizontal="left" vertical="center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/>
    </xf>
    <xf numFmtId="4" fontId="4" fillId="33" borderId="28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6" xfId="0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33" borderId="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172" fontId="4" fillId="0" borderId="11" xfId="0" applyNumberFormat="1" applyFont="1" applyBorder="1" applyAlignment="1">
      <alignment/>
    </xf>
    <xf numFmtId="172" fontId="4" fillId="0" borderId="29" xfId="0" applyNumberFormat="1" applyFont="1" applyBorder="1" applyAlignment="1">
      <alignment/>
    </xf>
    <xf numFmtId="0" fontId="0" fillId="0" borderId="0" xfId="0" applyFont="1" applyAlignment="1">
      <alignment/>
    </xf>
    <xf numFmtId="4" fontId="4" fillId="33" borderId="28" xfId="0" applyNumberFormat="1" applyFont="1" applyFill="1" applyBorder="1" applyAlignment="1">
      <alignment horizontal="right" vertical="center" wrapText="1"/>
    </xf>
    <xf numFmtId="4" fontId="4" fillId="33" borderId="12" xfId="0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4" fillId="33" borderId="16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49" fontId="1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49" fontId="1" fillId="0" borderId="2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37.00390625" style="0" customWidth="1"/>
    <col min="2" max="2" width="16.75390625" style="0" customWidth="1"/>
    <col min="3" max="3" width="14.00390625" style="47" customWidth="1"/>
    <col min="4" max="4" width="13.75390625" style="59" customWidth="1"/>
    <col min="5" max="5" width="13.625" style="59" customWidth="1"/>
    <col min="6" max="6" width="9.875" style="0" customWidth="1"/>
    <col min="7" max="7" width="8.75390625" style="0" customWidth="1"/>
    <col min="8" max="8" width="9.25390625" style="0" customWidth="1"/>
  </cols>
  <sheetData>
    <row r="1" spans="1:7" s="11" customFormat="1" ht="52.5" customHeight="1">
      <c r="A1" s="61" t="s">
        <v>60</v>
      </c>
      <c r="B1" s="61"/>
      <c r="C1" s="61"/>
      <c r="D1" s="61"/>
      <c r="E1" s="61"/>
      <c r="F1" s="61"/>
      <c r="G1" s="61"/>
    </row>
    <row r="2" spans="1:5" ht="15.75">
      <c r="A2" s="12" t="s">
        <v>61</v>
      </c>
      <c r="C2" s="44"/>
      <c r="D2" s="56"/>
      <c r="E2" s="60"/>
    </row>
    <row r="3" spans="1:6" ht="13.5" thickBot="1">
      <c r="A3" s="8"/>
      <c r="B3" s="9"/>
      <c r="C3" s="45"/>
      <c r="D3" s="57"/>
      <c r="E3" s="5" t="s">
        <v>38</v>
      </c>
      <c r="F3" t="s">
        <v>24</v>
      </c>
    </row>
    <row r="4" spans="1:9" ht="30.75" customHeight="1">
      <c r="A4" s="66" t="s">
        <v>0</v>
      </c>
      <c r="B4" s="68" t="s">
        <v>1</v>
      </c>
      <c r="C4" s="70" t="s">
        <v>56</v>
      </c>
      <c r="D4" s="70" t="s">
        <v>57</v>
      </c>
      <c r="E4" s="70" t="s">
        <v>62</v>
      </c>
      <c r="F4" s="64" t="s">
        <v>20</v>
      </c>
      <c r="G4" s="65"/>
      <c r="H4" s="62" t="s">
        <v>59</v>
      </c>
      <c r="I4" s="63"/>
    </row>
    <row r="5" spans="1:9" ht="36.75" customHeight="1" thickBot="1">
      <c r="A5" s="67"/>
      <c r="B5" s="69"/>
      <c r="C5" s="71"/>
      <c r="D5" s="71"/>
      <c r="E5" s="71"/>
      <c r="F5" s="18" t="s">
        <v>58</v>
      </c>
      <c r="G5" s="19" t="s">
        <v>63</v>
      </c>
      <c r="H5" s="26" t="s">
        <v>42</v>
      </c>
      <c r="I5" s="27" t="s">
        <v>43</v>
      </c>
    </row>
    <row r="6" spans="1:9" ht="13.5">
      <c r="A6" s="14" t="s">
        <v>6</v>
      </c>
      <c r="B6" s="1" t="s">
        <v>11</v>
      </c>
      <c r="C6" s="39">
        <v>5568425.33</v>
      </c>
      <c r="D6" s="51">
        <v>8310500</v>
      </c>
      <c r="E6" s="39">
        <v>8791742.62</v>
      </c>
      <c r="F6" s="29">
        <f aca="true" t="shared" si="0" ref="F6:F31">E6/D6*100</f>
        <v>105.7907781721918</v>
      </c>
      <c r="G6" s="30">
        <f aca="true" t="shared" si="1" ref="G6:G31">E6/C6*100</f>
        <v>157.88561575270327</v>
      </c>
      <c r="H6" s="2">
        <f aca="true" t="shared" si="2" ref="H6:H22">E6/$E$22*100</f>
        <v>56.97220892117142</v>
      </c>
      <c r="I6" s="2">
        <f aca="true" t="shared" si="3" ref="I6:I31">E6/$E$31*100</f>
        <v>20.345755542707185</v>
      </c>
    </row>
    <row r="7" spans="1:9" ht="13.5">
      <c r="A7" s="14" t="s">
        <v>47</v>
      </c>
      <c r="B7" s="1" t="s">
        <v>46</v>
      </c>
      <c r="C7" s="40">
        <v>2930029.09</v>
      </c>
      <c r="D7" s="52">
        <v>2825500</v>
      </c>
      <c r="E7" s="40">
        <f>3549792.85+1.19</f>
        <v>3549794.04</v>
      </c>
      <c r="F7" s="20">
        <f t="shared" si="0"/>
        <v>125.63419005485754</v>
      </c>
      <c r="G7" s="21">
        <f t="shared" si="1"/>
        <v>121.15217736626636</v>
      </c>
      <c r="H7" s="2">
        <f t="shared" si="2"/>
        <v>23.003358539402868</v>
      </c>
      <c r="I7" s="2">
        <f t="shared" si="3"/>
        <v>8.214894917476434</v>
      </c>
    </row>
    <row r="8" spans="1:9" ht="13.5">
      <c r="A8" s="15" t="s">
        <v>2</v>
      </c>
      <c r="B8" s="1" t="s">
        <v>12</v>
      </c>
      <c r="C8" s="41">
        <v>10188.71</v>
      </c>
      <c r="D8" s="53">
        <v>4800</v>
      </c>
      <c r="E8" s="41">
        <v>4779.01</v>
      </c>
      <c r="F8" s="20">
        <f t="shared" si="0"/>
        <v>99.56270833333333</v>
      </c>
      <c r="G8" s="24">
        <f t="shared" si="1"/>
        <v>46.904956564668154</v>
      </c>
      <c r="H8" s="2">
        <f t="shared" si="2"/>
        <v>0.030968917986405685</v>
      </c>
      <c r="I8" s="2">
        <f t="shared" si="3"/>
        <v>0.011059533177752772</v>
      </c>
    </row>
    <row r="9" spans="1:9" ht="13.5">
      <c r="A9" s="15" t="s">
        <v>3</v>
      </c>
      <c r="B9" s="1" t="s">
        <v>13</v>
      </c>
      <c r="C9" s="41">
        <v>278454.38</v>
      </c>
      <c r="D9" s="53">
        <v>371200</v>
      </c>
      <c r="E9" s="41">
        <v>362425.53</v>
      </c>
      <c r="F9" s="20">
        <f t="shared" si="0"/>
        <v>97.63618803879311</v>
      </c>
      <c r="G9" s="21">
        <f t="shared" si="1"/>
        <v>130.15616058903439</v>
      </c>
      <c r="H9" s="2">
        <f t="shared" si="2"/>
        <v>2.3485882044083635</v>
      </c>
      <c r="I9" s="2">
        <f t="shared" si="3"/>
        <v>0.8387212358835057</v>
      </c>
    </row>
    <row r="10" spans="1:9" ht="15" customHeight="1">
      <c r="A10" s="15" t="s">
        <v>4</v>
      </c>
      <c r="B10" s="1" t="s">
        <v>51</v>
      </c>
      <c r="C10" s="41">
        <v>1891116.24</v>
      </c>
      <c r="D10" s="53">
        <v>2091300</v>
      </c>
      <c r="E10" s="41">
        <v>2035679.57</v>
      </c>
      <c r="F10" s="20">
        <f t="shared" si="0"/>
        <v>97.34038970974991</v>
      </c>
      <c r="G10" s="25">
        <f t="shared" si="1"/>
        <v>107.6443386684681</v>
      </c>
      <c r="H10" s="2">
        <f t="shared" si="2"/>
        <v>13.191601116116432</v>
      </c>
      <c r="I10" s="2">
        <f t="shared" si="3"/>
        <v>4.710947611260177</v>
      </c>
    </row>
    <row r="11" spans="1:9" ht="12.75" customHeight="1">
      <c r="A11" s="15" t="s">
        <v>21</v>
      </c>
      <c r="B11" s="1" t="s">
        <v>22</v>
      </c>
      <c r="C11" s="41">
        <v>830</v>
      </c>
      <c r="D11" s="53">
        <v>6000</v>
      </c>
      <c r="E11" s="41">
        <v>6200</v>
      </c>
      <c r="F11" s="20">
        <f t="shared" si="0"/>
        <v>103.33333333333334</v>
      </c>
      <c r="G11" s="25">
        <f t="shared" si="1"/>
        <v>746.9879518072289</v>
      </c>
      <c r="H11" s="2">
        <f t="shared" si="2"/>
        <v>0.040177210659888815</v>
      </c>
      <c r="I11" s="2">
        <f t="shared" si="3"/>
        <v>0.014347972844180528</v>
      </c>
    </row>
    <row r="12" spans="1:9" ht="13.5" customHeight="1" hidden="1">
      <c r="A12" s="15" t="s">
        <v>29</v>
      </c>
      <c r="B12" s="1" t="s">
        <v>31</v>
      </c>
      <c r="C12" s="41">
        <v>0</v>
      </c>
      <c r="D12" s="53">
        <v>0</v>
      </c>
      <c r="E12" s="41">
        <v>0</v>
      </c>
      <c r="F12" s="20" t="e">
        <f t="shared" si="0"/>
        <v>#DIV/0!</v>
      </c>
      <c r="G12" s="25" t="e">
        <f t="shared" si="1"/>
        <v>#DIV/0!</v>
      </c>
      <c r="H12" s="2">
        <f t="shared" si="2"/>
        <v>0</v>
      </c>
      <c r="I12" s="2">
        <f t="shared" si="3"/>
        <v>0</v>
      </c>
    </row>
    <row r="13" spans="1:9" ht="13.5">
      <c r="A13" s="15" t="s">
        <v>30</v>
      </c>
      <c r="B13" s="1" t="s">
        <v>50</v>
      </c>
      <c r="C13" s="41">
        <v>275521.34</v>
      </c>
      <c r="D13" s="53">
        <v>404500</v>
      </c>
      <c r="E13" s="41">
        <v>447505.16</v>
      </c>
      <c r="F13" s="20">
        <f t="shared" si="0"/>
        <v>110.63168355995055</v>
      </c>
      <c r="G13" s="25">
        <f t="shared" si="1"/>
        <v>162.42123386885382</v>
      </c>
      <c r="H13" s="2">
        <f t="shared" si="2"/>
        <v>2.8999208201140725</v>
      </c>
      <c r="I13" s="2">
        <f t="shared" si="3"/>
        <v>1.035611594082365</v>
      </c>
    </row>
    <row r="14" spans="1:9" ht="13.5">
      <c r="A14" s="15" t="s">
        <v>27</v>
      </c>
      <c r="B14" s="1" t="s">
        <v>28</v>
      </c>
      <c r="C14" s="41">
        <v>222177.41</v>
      </c>
      <c r="D14" s="53">
        <v>187100</v>
      </c>
      <c r="E14" s="41">
        <v>206372.55</v>
      </c>
      <c r="F14" s="20">
        <f t="shared" si="0"/>
        <v>110.30066809192944</v>
      </c>
      <c r="G14" s="21">
        <f t="shared" si="1"/>
        <v>92.88637850265694</v>
      </c>
      <c r="H14" s="2">
        <f t="shared" si="2"/>
        <v>1.337334421898135</v>
      </c>
      <c r="I14" s="2">
        <f t="shared" si="3"/>
        <v>0.47758511986843355</v>
      </c>
    </row>
    <row r="15" spans="1:9" ht="13.5">
      <c r="A15" s="15" t="s">
        <v>40</v>
      </c>
      <c r="B15" s="1" t="s">
        <v>39</v>
      </c>
      <c r="C15" s="41">
        <v>6124.86</v>
      </c>
      <c r="D15" s="53">
        <v>10500</v>
      </c>
      <c r="E15" s="41">
        <v>27135.27</v>
      </c>
      <c r="F15" s="20">
        <f t="shared" si="0"/>
        <v>258.43114285714285</v>
      </c>
      <c r="G15" s="21">
        <f t="shared" si="1"/>
        <v>443.0349428395099</v>
      </c>
      <c r="H15" s="2">
        <f t="shared" si="2"/>
        <v>0.17584184824241308</v>
      </c>
      <c r="I15" s="2">
        <f t="shared" si="3"/>
        <v>0.06279614791604946</v>
      </c>
    </row>
    <row r="16" spans="1:9" ht="13.5" customHeight="1" hidden="1">
      <c r="A16" s="15" t="s">
        <v>36</v>
      </c>
      <c r="B16" s="1" t="s">
        <v>37</v>
      </c>
      <c r="C16" s="41">
        <v>0</v>
      </c>
      <c r="D16" s="53">
        <v>0</v>
      </c>
      <c r="E16" s="41">
        <v>0</v>
      </c>
      <c r="F16" s="20" t="e">
        <f t="shared" si="0"/>
        <v>#DIV/0!</v>
      </c>
      <c r="G16" s="21" t="e">
        <f t="shared" si="1"/>
        <v>#DIV/0!</v>
      </c>
      <c r="H16" s="2">
        <f t="shared" si="2"/>
        <v>0</v>
      </c>
      <c r="I16" s="2">
        <f t="shared" si="3"/>
        <v>0</v>
      </c>
    </row>
    <row r="17" spans="1:9" ht="13.5" customHeight="1" hidden="1">
      <c r="A17" s="15" t="s">
        <v>32</v>
      </c>
      <c r="B17" s="1" t="s">
        <v>33</v>
      </c>
      <c r="C17" s="41">
        <v>0</v>
      </c>
      <c r="D17" s="53">
        <v>0</v>
      </c>
      <c r="E17" s="41">
        <v>0</v>
      </c>
      <c r="F17" s="20" t="e">
        <f t="shared" si="0"/>
        <v>#DIV/0!</v>
      </c>
      <c r="G17" s="21" t="e">
        <f t="shared" si="1"/>
        <v>#DIV/0!</v>
      </c>
      <c r="H17" s="2">
        <f t="shared" si="2"/>
        <v>0</v>
      </c>
      <c r="I17" s="2">
        <f t="shared" si="3"/>
        <v>0</v>
      </c>
    </row>
    <row r="18" spans="1:9" ht="15.75" customHeight="1" hidden="1">
      <c r="A18" s="15" t="s">
        <v>7</v>
      </c>
      <c r="B18" s="1" t="s">
        <v>14</v>
      </c>
      <c r="C18" s="41">
        <v>0</v>
      </c>
      <c r="D18" s="53">
        <v>0</v>
      </c>
      <c r="E18" s="41">
        <v>0</v>
      </c>
      <c r="F18" s="20" t="e">
        <f t="shared" si="0"/>
        <v>#DIV/0!</v>
      </c>
      <c r="G18" s="21" t="e">
        <f t="shared" si="1"/>
        <v>#DIV/0!</v>
      </c>
      <c r="H18" s="2">
        <f t="shared" si="2"/>
        <v>0</v>
      </c>
      <c r="I18" s="2">
        <f t="shared" si="3"/>
        <v>0</v>
      </c>
    </row>
    <row r="19" spans="1:9" ht="13.5" customHeight="1" thickBot="1">
      <c r="A19" s="16" t="s">
        <v>44</v>
      </c>
      <c r="B19" s="3" t="s">
        <v>45</v>
      </c>
      <c r="C19" s="42">
        <v>10932.83</v>
      </c>
      <c r="D19" s="54">
        <v>0</v>
      </c>
      <c r="E19" s="42">
        <v>0</v>
      </c>
      <c r="F19" s="20" t="e">
        <f t="shared" si="0"/>
        <v>#DIV/0!</v>
      </c>
      <c r="G19" s="21">
        <f t="shared" si="1"/>
        <v>0</v>
      </c>
      <c r="H19" s="2">
        <f t="shared" si="2"/>
        <v>0</v>
      </c>
      <c r="I19" s="2">
        <f t="shared" si="3"/>
        <v>0</v>
      </c>
    </row>
    <row r="20" spans="1:9" ht="14.25" customHeight="1" hidden="1">
      <c r="A20" s="16" t="s">
        <v>48</v>
      </c>
      <c r="B20" s="3" t="s">
        <v>49</v>
      </c>
      <c r="C20" s="42">
        <v>0</v>
      </c>
      <c r="D20" s="54">
        <v>0</v>
      </c>
      <c r="E20" s="42">
        <v>0</v>
      </c>
      <c r="F20" s="48" t="e">
        <f t="shared" si="0"/>
        <v>#DIV/0!</v>
      </c>
      <c r="G20" s="49" t="e">
        <f t="shared" si="1"/>
        <v>#DIV/0!</v>
      </c>
      <c r="H20" s="2">
        <f t="shared" si="2"/>
        <v>0</v>
      </c>
      <c r="I20" s="2">
        <f t="shared" si="3"/>
        <v>0</v>
      </c>
    </row>
    <row r="21" spans="1:9" ht="14.25" customHeight="1" hidden="1">
      <c r="A21" s="16" t="s">
        <v>5</v>
      </c>
      <c r="B21" s="3" t="s">
        <v>15</v>
      </c>
      <c r="C21" s="42">
        <v>0</v>
      </c>
      <c r="D21" s="54">
        <v>0</v>
      </c>
      <c r="E21" s="42">
        <v>0</v>
      </c>
      <c r="F21" s="48" t="e">
        <f t="shared" si="0"/>
        <v>#DIV/0!</v>
      </c>
      <c r="G21" s="49" t="e">
        <f t="shared" si="1"/>
        <v>#DIV/0!</v>
      </c>
      <c r="H21" s="2">
        <f t="shared" si="2"/>
        <v>0</v>
      </c>
      <c r="I21" s="2">
        <f t="shared" si="3"/>
        <v>0</v>
      </c>
    </row>
    <row r="22" spans="1:9" ht="14.25" customHeight="1" thickBot="1">
      <c r="A22" s="31" t="s">
        <v>41</v>
      </c>
      <c r="B22" s="32"/>
      <c r="C22" s="37">
        <f>SUM(C6:C21)</f>
        <v>11193800.190000001</v>
      </c>
      <c r="D22" s="37">
        <f>SUM(D6:D21)</f>
        <v>14211400</v>
      </c>
      <c r="E22" s="37">
        <f>SUM(E6:E21)</f>
        <v>15431633.75</v>
      </c>
      <c r="F22" s="33">
        <f t="shared" si="0"/>
        <v>108.58630219401326</v>
      </c>
      <c r="G22" s="34">
        <f t="shared" si="1"/>
        <v>137.85875652654468</v>
      </c>
      <c r="H22" s="28">
        <f t="shared" si="2"/>
        <v>100</v>
      </c>
      <c r="I22" s="28">
        <f t="shared" si="3"/>
        <v>35.71171967521609</v>
      </c>
    </row>
    <row r="23" spans="1:9" ht="14.25" customHeight="1">
      <c r="A23" s="17" t="s">
        <v>16</v>
      </c>
      <c r="B23" s="4" t="s">
        <v>17</v>
      </c>
      <c r="C23" s="40">
        <v>13581800</v>
      </c>
      <c r="D23" s="52">
        <v>13702400</v>
      </c>
      <c r="E23" s="40">
        <v>13702400</v>
      </c>
      <c r="F23" s="13">
        <f t="shared" si="0"/>
        <v>100</v>
      </c>
      <c r="G23" s="24">
        <f t="shared" si="1"/>
        <v>100.88795299592101</v>
      </c>
      <c r="I23" s="2">
        <f t="shared" si="3"/>
        <v>31.70994566130633</v>
      </c>
    </row>
    <row r="24" spans="1:9" ht="14.25" customHeight="1">
      <c r="A24" s="17" t="s">
        <v>19</v>
      </c>
      <c r="B24" s="4" t="s">
        <v>18</v>
      </c>
      <c r="C24" s="41">
        <v>8461886.38</v>
      </c>
      <c r="D24" s="53">
        <v>9602895.08</v>
      </c>
      <c r="E24" s="41">
        <v>9602895.08</v>
      </c>
      <c r="F24" s="13">
        <f t="shared" si="0"/>
        <v>100</v>
      </c>
      <c r="G24" s="24">
        <f t="shared" si="1"/>
        <v>113.48409383866012</v>
      </c>
      <c r="I24" s="2">
        <f t="shared" si="3"/>
        <v>22.222915779573356</v>
      </c>
    </row>
    <row r="25" spans="1:9" ht="13.5" customHeight="1">
      <c r="A25" s="15" t="s">
        <v>10</v>
      </c>
      <c r="B25" s="1" t="s">
        <v>23</v>
      </c>
      <c r="C25" s="41">
        <v>156520</v>
      </c>
      <c r="D25" s="53">
        <v>157620</v>
      </c>
      <c r="E25" s="41">
        <v>157620</v>
      </c>
      <c r="F25" s="13">
        <f t="shared" si="0"/>
        <v>100</v>
      </c>
      <c r="G25" s="24">
        <f t="shared" si="1"/>
        <v>100.70278558650652</v>
      </c>
      <c r="I25" s="2">
        <f t="shared" si="3"/>
        <v>0.36476249672576366</v>
      </c>
    </row>
    <row r="26" spans="1:9" ht="16.5" customHeight="1" thickBot="1">
      <c r="A26" s="16" t="s">
        <v>25</v>
      </c>
      <c r="B26" s="1" t="s">
        <v>26</v>
      </c>
      <c r="C26" s="42">
        <v>2816135.75</v>
      </c>
      <c r="D26" s="54">
        <v>4340279.57</v>
      </c>
      <c r="E26" s="42">
        <v>4317130.39</v>
      </c>
      <c r="F26" s="13">
        <f t="shared" si="0"/>
        <v>99.46664311303797</v>
      </c>
      <c r="G26" s="24">
        <f t="shared" si="1"/>
        <v>153.29979707121717</v>
      </c>
      <c r="I26" s="2">
        <f t="shared" si="3"/>
        <v>9.990656387178467</v>
      </c>
    </row>
    <row r="27" spans="1:9" ht="16.5" customHeight="1" hidden="1">
      <c r="A27" s="16" t="s">
        <v>53</v>
      </c>
      <c r="B27" s="3" t="s">
        <v>52</v>
      </c>
      <c r="C27" s="42">
        <v>0</v>
      </c>
      <c r="D27" s="54">
        <v>0</v>
      </c>
      <c r="E27" s="42">
        <v>0</v>
      </c>
      <c r="F27" s="13" t="e">
        <f t="shared" si="0"/>
        <v>#DIV/0!</v>
      </c>
      <c r="G27" s="21" t="e">
        <f t="shared" si="1"/>
        <v>#DIV/0!</v>
      </c>
      <c r="I27" s="2">
        <f t="shared" si="3"/>
        <v>0</v>
      </c>
    </row>
    <row r="28" spans="1:9" ht="16.5" customHeight="1" hidden="1">
      <c r="A28" s="16" t="s">
        <v>54</v>
      </c>
      <c r="B28" s="3" t="s">
        <v>55</v>
      </c>
      <c r="C28" s="42">
        <v>0</v>
      </c>
      <c r="D28" s="54">
        <v>0</v>
      </c>
      <c r="E28" s="42">
        <v>0</v>
      </c>
      <c r="F28" s="13" t="e">
        <f t="shared" si="0"/>
        <v>#DIV/0!</v>
      </c>
      <c r="G28" s="21" t="e">
        <f t="shared" si="1"/>
        <v>#DIV/0!</v>
      </c>
      <c r="I28" s="2">
        <f>E28/$E$31*100</f>
        <v>0</v>
      </c>
    </row>
    <row r="29" spans="1:9" ht="16.5" customHeight="1" hidden="1">
      <c r="A29" s="22" t="s">
        <v>34</v>
      </c>
      <c r="B29" s="23" t="s">
        <v>35</v>
      </c>
      <c r="C29" s="43">
        <v>0</v>
      </c>
      <c r="D29" s="55">
        <v>0</v>
      </c>
      <c r="E29" s="43">
        <v>0</v>
      </c>
      <c r="F29" s="13" t="e">
        <f t="shared" si="0"/>
        <v>#DIV/0!</v>
      </c>
      <c r="G29" s="35" t="e">
        <f t="shared" si="1"/>
        <v>#DIV/0!</v>
      </c>
      <c r="I29" s="2">
        <f t="shared" si="3"/>
        <v>0</v>
      </c>
    </row>
    <row r="30" spans="1:9" ht="15.75" customHeight="1" thickBot="1">
      <c r="A30" s="31" t="s">
        <v>8</v>
      </c>
      <c r="B30" s="32"/>
      <c r="C30" s="38">
        <f>SUM(C23:C29)</f>
        <v>25016342.130000003</v>
      </c>
      <c r="D30" s="38">
        <f>SUM(D23:D29)</f>
        <v>27803194.65</v>
      </c>
      <c r="E30" s="38">
        <f>SUM(E23:E29)</f>
        <v>27780045.47</v>
      </c>
      <c r="F30" s="33">
        <f t="shared" si="0"/>
        <v>99.9167391363064</v>
      </c>
      <c r="G30" s="34">
        <f t="shared" si="1"/>
        <v>111.04759171280168</v>
      </c>
      <c r="I30" s="28">
        <f t="shared" si="3"/>
        <v>64.28828032478393</v>
      </c>
    </row>
    <row r="31" spans="1:9" ht="14.25" thickBot="1">
      <c r="A31" s="36" t="s">
        <v>9</v>
      </c>
      <c r="B31" s="32"/>
      <c r="C31" s="37">
        <f>C30+C22</f>
        <v>36210142.32000001</v>
      </c>
      <c r="D31" s="37">
        <f>D30+D22</f>
        <v>42014594.65</v>
      </c>
      <c r="E31" s="37">
        <f>E30+E22</f>
        <v>43211679.22</v>
      </c>
      <c r="F31" s="33">
        <f t="shared" si="0"/>
        <v>102.8492112799665</v>
      </c>
      <c r="G31" s="34">
        <f t="shared" si="1"/>
        <v>119.33584474240749</v>
      </c>
      <c r="I31" s="28">
        <f t="shared" si="3"/>
        <v>100</v>
      </c>
    </row>
    <row r="32" spans="1:7" ht="13.5">
      <c r="A32" s="10"/>
      <c r="B32" s="6"/>
      <c r="C32" s="46"/>
      <c r="D32" s="58"/>
      <c r="F32" s="50"/>
      <c r="G32" s="50"/>
    </row>
    <row r="33" spans="1:5" ht="13.5">
      <c r="A33" s="10"/>
      <c r="B33" s="7"/>
      <c r="C33" s="46"/>
      <c r="D33" s="58"/>
      <c r="E33" s="60"/>
    </row>
    <row r="34" spans="1:5" ht="13.5">
      <c r="A34" s="10"/>
      <c r="B34" s="7"/>
      <c r="C34" s="46"/>
      <c r="D34" s="58"/>
      <c r="E34" s="60"/>
    </row>
  </sheetData>
  <sheetProtection/>
  <mergeCells count="8">
    <mergeCell ref="H4:I4"/>
    <mergeCell ref="A1:G1"/>
    <mergeCell ref="A4:A5"/>
    <mergeCell ref="B4:B5"/>
    <mergeCell ref="C4:C5"/>
    <mergeCell ref="D4:D5"/>
    <mergeCell ref="E4:E5"/>
    <mergeCell ref="F4:G4"/>
  </mergeCells>
  <printOptions/>
  <pageMargins left="0.31496062992125984" right="0" top="0.7480314960629921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2022-12-23T08:29:16Z</cp:lastPrinted>
  <dcterms:created xsi:type="dcterms:W3CDTF">2006-03-15T12:33:34Z</dcterms:created>
  <dcterms:modified xsi:type="dcterms:W3CDTF">2023-01-19T06:12:25Z</dcterms:modified>
  <cp:category/>
  <cp:version/>
  <cp:contentType/>
  <cp:contentStatus/>
</cp:coreProperties>
</file>