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251" windowWidth="16275" windowHeight="12225" activeTab="0"/>
  </bookViews>
  <sheets>
    <sheet name="февраль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<sst xmlns="http://schemas.openxmlformats.org/spreadsheetml/2006/main" count="67" uniqueCount="67">
  <si>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Наименование КВД</t>
  </si>
  <si>
    <t>КВД</t>
  </si>
  <si>
    <t>Единый сельскохозяйственный налог</t>
  </si>
  <si>
    <t>Налог на имущество физических лиц</t>
  </si>
  <si>
    <t>Земельный налог</t>
  </si>
  <si>
    <t>Прочие неналоговые доходы бюджетов поселений</t>
  </si>
  <si>
    <t>Налог на доходы физических лиц</t>
  </si>
  <si>
    <t>Административные платежи</t>
  </si>
  <si>
    <t>Итого безвозмездных перечислений:</t>
  </si>
  <si>
    <t>Всего доходов:</t>
  </si>
  <si>
    <t xml:space="preserve">Субвенции </t>
  </si>
  <si>
    <t>10102000000000</t>
  </si>
  <si>
    <t>10503000000000</t>
  </si>
  <si>
    <t>10601030000000</t>
  </si>
  <si>
    <t>11502050000000</t>
  </si>
  <si>
    <t>11705050000000</t>
  </si>
  <si>
    <t xml:space="preserve">Дотации </t>
  </si>
  <si>
    <t>20201000000000</t>
  </si>
  <si>
    <t>20202000000000</t>
  </si>
  <si>
    <t>Субсидии</t>
  </si>
  <si>
    <t xml:space="preserve">  % исполнения</t>
  </si>
  <si>
    <t>Госпошлина</t>
  </si>
  <si>
    <t>10800000000000</t>
  </si>
  <si>
    <t>20203000000000</t>
  </si>
  <si>
    <t xml:space="preserve">руб. </t>
  </si>
  <si>
    <t>Иные межбюджетные трансферты</t>
  </si>
  <si>
    <t>20204000000000</t>
  </si>
  <si>
    <t>Прочие поступления от использования имущества</t>
  </si>
  <si>
    <t>11109045000000</t>
  </si>
  <si>
    <t xml:space="preserve">Арендная плата за земли до разграничения собственности на землю </t>
  </si>
  <si>
    <t>Аренда имущества</t>
  </si>
  <si>
    <t>1110501(2)0000000</t>
  </si>
  <si>
    <t xml:space="preserve">Доходы от продажи земельных участков </t>
  </si>
  <si>
    <t>11406000000000</t>
  </si>
  <si>
    <t>Возврат остатков межбюджетных трансфертов</t>
  </si>
  <si>
    <t>21900000000000</t>
  </si>
  <si>
    <t>Доходы от реализации  имущества</t>
  </si>
  <si>
    <t>11402000000000</t>
  </si>
  <si>
    <t>Ед.изм.: руб.</t>
  </si>
  <si>
    <t>11300000000000</t>
  </si>
  <si>
    <t>Прочие доходы от оказания платных услуг (работ)</t>
  </si>
  <si>
    <t>Итого налоговых и неналоговых доходов:</t>
  </si>
  <si>
    <t>налоговые и неналоговые</t>
  </si>
  <si>
    <t>общая</t>
  </si>
  <si>
    <t>Штрафы</t>
  </si>
  <si>
    <t>11600000000000</t>
  </si>
  <si>
    <t>10302000000000</t>
  </si>
  <si>
    <t>Акцизы на нефтепродукты</t>
  </si>
  <si>
    <t>Невыясненные поступления</t>
  </si>
  <si>
    <t>11701000000000</t>
  </si>
  <si>
    <t>11105075000000</t>
  </si>
  <si>
    <t>10606000000000</t>
  </si>
  <si>
    <t>20700000000000</t>
  </si>
  <si>
    <t>Прочие безвозмездные поступления</t>
  </si>
  <si>
    <t>доходы от возврата остатков межбюджетных трансфертов</t>
  </si>
  <si>
    <t>21800000000000</t>
  </si>
  <si>
    <t>Факт 2022 г.</t>
  </si>
  <si>
    <t>Сведения об исполнении доходной части бюджета муниципального образования Старопольское сельское поселение Сланцевского муниципального района Ленинградской области на 2023 год</t>
  </si>
  <si>
    <t>План 2023 г.</t>
  </si>
  <si>
    <t>План 1 кв.    2023 г.</t>
  </si>
  <si>
    <t>к плану 2023 г.</t>
  </si>
  <si>
    <t>к плану       1 кв.    2023 г.</t>
  </si>
  <si>
    <t>структура факт 2023 г</t>
  </si>
  <si>
    <t>на 01.03.2023 г.</t>
  </si>
  <si>
    <t>Факт 2 мес.   2022 г.</t>
  </si>
  <si>
    <t>Факт 2 мес.   2023 г.</t>
  </si>
  <si>
    <t>к Факту      2 мес.    2022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</si>
</sst>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  <numFmt numFmtId="179" formatCode="#,##0.000"/>
    <numFmt numFmtId="180" formatCode="#,##0.0000"/>
    <numFmt numFmtId="181" formatCode="#,##0.00000"/>
  </numFmts>
  <fonts count="52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72" fontId="4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14" fillId="0" borderId="0" xfId="0" applyNumberFormat="1" applyFont="1" applyBorder="1" applyAlignment="1">
      <alignment horizontal="left" vertical="center"/>
    </xf>
    <xf numFmtId="172" fontId="4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172" fontId="4" fillId="0" borderId="10" xfId="0" applyNumberFormat="1" applyFont="1" applyBorder="1" applyAlignment="1">
      <alignment/>
    </xf>
    <xf numFmtId="172" fontId="4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/>
    </xf>
    <xf numFmtId="175" fontId="4" fillId="0" borderId="18" xfId="0" applyNumberFormat="1" applyFont="1" applyBorder="1" applyAlignment="1">
      <alignment/>
    </xf>
    <xf numFmtId="0" fontId="6" fillId="0" borderId="2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72" fontId="6" fillId="0" borderId="0" xfId="0" applyNumberFormat="1" applyFont="1" applyAlignment="1">
      <alignment/>
    </xf>
    <xf numFmtId="172" fontId="4" fillId="0" borderId="22" xfId="0" applyNumberFormat="1" applyFont="1" applyBorder="1" applyAlignment="1">
      <alignment/>
    </xf>
    <xf numFmtId="172" fontId="4" fillId="0" borderId="23" xfId="0" applyNumberFormat="1" applyFont="1" applyBorder="1" applyAlignment="1">
      <alignment/>
    </xf>
    <xf numFmtId="49" fontId="6" fillId="0" borderId="24" xfId="0" applyNumberFormat="1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center" vertical="center" wrapText="1"/>
    </xf>
    <xf numFmtId="172" fontId="6" fillId="0" borderId="25" xfId="0" applyNumberFormat="1" applyFont="1" applyBorder="1" applyAlignment="1">
      <alignment/>
    </xf>
    <xf numFmtId="172" fontId="6" fillId="0" borderId="26" xfId="0" applyNumberFormat="1" applyFont="1" applyBorder="1" applyAlignment="1">
      <alignment/>
    </xf>
    <xf numFmtId="172" fontId="4" fillId="0" borderId="27" xfId="0" applyNumberFormat="1" applyFont="1" applyBorder="1" applyAlignment="1">
      <alignment/>
    </xf>
    <xf numFmtId="49" fontId="11" fillId="0" borderId="24" xfId="0" applyNumberFormat="1" applyFont="1" applyBorder="1" applyAlignment="1">
      <alignment horizontal="left" vertical="center"/>
    </xf>
    <xf numFmtId="4" fontId="6" fillId="33" borderId="25" xfId="0" applyNumberFormat="1" applyFont="1" applyFill="1" applyBorder="1" applyAlignment="1">
      <alignment horizontal="right" vertical="center" wrapText="1"/>
    </xf>
    <xf numFmtId="4" fontId="6" fillId="33" borderId="25" xfId="0" applyNumberFormat="1" applyFont="1" applyFill="1" applyBorder="1" applyAlignment="1">
      <alignment/>
    </xf>
    <xf numFmtId="4" fontId="4" fillId="33" borderId="28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4" fillId="33" borderId="16" xfId="0" applyNumberFormat="1" applyFont="1" applyFill="1" applyBorder="1" applyAlignment="1">
      <alignment/>
    </xf>
    <xf numFmtId="4" fontId="9" fillId="33" borderId="0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5" fillId="33" borderId="0" xfId="0" applyNumberFormat="1" applyFont="1" applyFill="1" applyBorder="1" applyAlignment="1">
      <alignment horizontal="right" vertical="center" wrapText="1"/>
    </xf>
    <xf numFmtId="4" fontId="4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172" fontId="4" fillId="0" borderId="11" xfId="0" applyNumberFormat="1" applyFont="1" applyBorder="1" applyAlignment="1">
      <alignment/>
    </xf>
    <xf numFmtId="172" fontId="4" fillId="0" borderId="29" xfId="0" applyNumberFormat="1" applyFont="1" applyBorder="1" applyAlignment="1">
      <alignment/>
    </xf>
    <xf numFmtId="172" fontId="4" fillId="0" borderId="30" xfId="0" applyNumberFormat="1" applyFont="1" applyBorder="1" applyAlignment="1">
      <alignment/>
    </xf>
    <xf numFmtId="0" fontId="0" fillId="0" borderId="0" xfId="0" applyFont="1" applyAlignment="1">
      <alignment/>
    </xf>
    <xf numFmtId="4" fontId="4" fillId="33" borderId="28" xfId="0" applyNumberFormat="1" applyFont="1" applyFill="1" applyBorder="1" applyAlignment="1">
      <alignment horizontal="right" vertical="center" wrapText="1"/>
    </xf>
    <xf numFmtId="4" fontId="4" fillId="33" borderId="12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11" fillId="33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49" fontId="1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49" fontId="1" fillId="0" borderId="22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1" fillId="33" borderId="22" xfId="0" applyNumberFormat="1" applyFont="1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PageLayoutView="0" workbookViewId="0" topLeftCell="A1">
      <selection activeCell="F36" sqref="F36"/>
    </sheetView>
  </sheetViews>
  <sheetFormatPr defaultColWidth="9.00390625" defaultRowHeight="12.75"/>
  <cols>
    <col min="1" max="1" width="34.625" style="0" customWidth="1"/>
    <col min="2" max="2" width="16.75390625" style="0" customWidth="1"/>
    <col min="3" max="3" width="14.625" style="50" customWidth="1"/>
    <col min="4" max="4" width="13.25390625" style="50" customWidth="1"/>
    <col min="5" max="5" width="13.00390625" style="64" customWidth="1"/>
    <col min="6" max="6" width="11.625" style="64" customWidth="1"/>
    <col min="7" max="7" width="12.125" style="64" customWidth="1"/>
    <col min="8" max="8" width="9.875" style="0" customWidth="1"/>
    <col min="9" max="9" width="8.375" style="0" customWidth="1"/>
    <col min="10" max="10" width="8.75390625" style="0" customWidth="1"/>
    <col min="11" max="11" width="9.25390625" style="0" customWidth="1"/>
  </cols>
  <sheetData>
    <row r="1" spans="1:10" s="13" customFormat="1" ht="41.25" customHeight="1">
      <c r="A1" s="69" t="s">
        <v>57</v>
      </c>
      <c r="B1" s="69"/>
      <c r="C1" s="69"/>
      <c r="D1" s="69"/>
      <c r="E1" s="69"/>
      <c r="F1" s="69"/>
      <c r="G1" s="69"/>
      <c r="H1" s="69"/>
      <c r="I1" s="69"/>
      <c r="J1" s="69"/>
    </row>
    <row r="2" spans="1:7" ht="15.75">
      <c r="A2" s="11"/>
      <c r="B2" s="12"/>
      <c r="C2" s="46"/>
      <c r="D2" s="46"/>
      <c r="E2" s="60"/>
      <c r="F2" s="60"/>
      <c r="G2" s="65"/>
    </row>
    <row r="3" spans="1:7" ht="15.75">
      <c r="A3" s="14" t="s">
        <v>63</v>
      </c>
      <c r="C3" s="68"/>
      <c r="D3" s="47"/>
      <c r="E3" s="61"/>
      <c r="F3" s="61"/>
      <c r="G3" s="66"/>
    </row>
    <row r="4" spans="1:9" ht="13.5" thickBot="1">
      <c r="A4" s="8"/>
      <c r="B4" s="9"/>
      <c r="D4" s="48"/>
      <c r="E4" s="62"/>
      <c r="F4" s="62"/>
      <c r="G4" s="67"/>
      <c r="H4" s="5" t="s">
        <v>38</v>
      </c>
      <c r="I4" t="s">
        <v>24</v>
      </c>
    </row>
    <row r="5" spans="1:12" ht="30.75" customHeight="1">
      <c r="A5" s="75" t="s">
        <v>0</v>
      </c>
      <c r="B5" s="77" t="s">
        <v>1</v>
      </c>
      <c r="C5" s="79" t="s">
        <v>56</v>
      </c>
      <c r="D5" s="79" t="s">
        <v>64</v>
      </c>
      <c r="E5" s="79" t="s">
        <v>58</v>
      </c>
      <c r="F5" s="79" t="s">
        <v>59</v>
      </c>
      <c r="G5" s="79" t="s">
        <v>65</v>
      </c>
      <c r="H5" s="72" t="s">
        <v>20</v>
      </c>
      <c r="I5" s="73"/>
      <c r="J5" s="74"/>
      <c r="K5" s="70" t="s">
        <v>62</v>
      </c>
      <c r="L5" s="71"/>
    </row>
    <row r="6" spans="1:12" ht="36.75" customHeight="1" thickBot="1">
      <c r="A6" s="76"/>
      <c r="B6" s="78"/>
      <c r="C6" s="80"/>
      <c r="D6" s="80"/>
      <c r="E6" s="80"/>
      <c r="F6" s="80"/>
      <c r="G6" s="80"/>
      <c r="H6" s="20" t="s">
        <v>60</v>
      </c>
      <c r="I6" s="20" t="s">
        <v>61</v>
      </c>
      <c r="J6" s="21" t="s">
        <v>66</v>
      </c>
      <c r="K6" s="28" t="s">
        <v>42</v>
      </c>
      <c r="L6" s="29" t="s">
        <v>43</v>
      </c>
    </row>
    <row r="7" spans="1:12" ht="13.5">
      <c r="A7" s="16" t="s">
        <v>6</v>
      </c>
      <c r="B7" s="1" t="s">
        <v>11</v>
      </c>
      <c r="C7" s="41">
        <v>8791742.62</v>
      </c>
      <c r="D7" s="41">
        <v>639081.87</v>
      </c>
      <c r="E7" s="55">
        <v>9996000</v>
      </c>
      <c r="F7" s="55">
        <v>2198900</v>
      </c>
      <c r="G7" s="41">
        <v>730400.65</v>
      </c>
      <c r="H7" s="31">
        <f>G7/E7*100</f>
        <v>7.306929271708684</v>
      </c>
      <c r="I7" s="31">
        <f>G7/F7*100</f>
        <v>33.21663786438674</v>
      </c>
      <c r="J7" s="32">
        <f>G7/D7*100</f>
        <v>114.28905814524202</v>
      </c>
      <c r="K7" s="2">
        <f aca="true" t="shared" si="0" ref="K7:K23">G7/$G$23*100</f>
        <v>66.13785137037887</v>
      </c>
      <c r="L7" s="2">
        <f aca="true" t="shared" si="1" ref="L7:L32">G7/$G$32*100</f>
        <v>14.048615992517835</v>
      </c>
    </row>
    <row r="8" spans="1:12" ht="13.5">
      <c r="A8" s="16" t="s">
        <v>47</v>
      </c>
      <c r="B8" s="1" t="s">
        <v>46</v>
      </c>
      <c r="C8" s="42">
        <f>3549792.85+1.19</f>
        <v>3549794.04</v>
      </c>
      <c r="D8" s="42">
        <v>288132.68</v>
      </c>
      <c r="E8" s="56">
        <v>3260000</v>
      </c>
      <c r="F8" s="56">
        <v>814900</v>
      </c>
      <c r="G8" s="42">
        <v>409259.25</v>
      </c>
      <c r="H8" s="22">
        <f>G8/E8*100</f>
        <v>12.55396472392638</v>
      </c>
      <c r="I8" s="22">
        <f>G8/F8*100</f>
        <v>50.222021106884284</v>
      </c>
      <c r="J8" s="23">
        <f>G8/D8*100</f>
        <v>142.0384699160123</v>
      </c>
      <c r="K8" s="2">
        <f t="shared" si="0"/>
        <v>37.05846571803123</v>
      </c>
      <c r="L8" s="2">
        <f t="shared" si="1"/>
        <v>7.871742782041411</v>
      </c>
    </row>
    <row r="9" spans="1:12" ht="13.5">
      <c r="A9" s="17" t="s">
        <v>2</v>
      </c>
      <c r="B9" s="1" t="s">
        <v>12</v>
      </c>
      <c r="C9" s="43">
        <v>4779.01</v>
      </c>
      <c r="D9" s="43">
        <v>0</v>
      </c>
      <c r="E9" s="57">
        <v>10700</v>
      </c>
      <c r="F9" s="57">
        <v>4800</v>
      </c>
      <c r="G9" s="43">
        <v>0</v>
      </c>
      <c r="H9" s="22">
        <f>G9/E9*100</f>
        <v>0</v>
      </c>
      <c r="I9" s="15">
        <f>G9/F9*100</f>
        <v>0</v>
      </c>
      <c r="J9" s="26" t="e">
        <f>G9/D9*100</f>
        <v>#DIV/0!</v>
      </c>
      <c r="K9" s="2">
        <f t="shared" si="0"/>
        <v>0</v>
      </c>
      <c r="L9" s="2">
        <f t="shared" si="1"/>
        <v>0</v>
      </c>
    </row>
    <row r="10" spans="1:12" ht="13.5">
      <c r="A10" s="17" t="s">
        <v>3</v>
      </c>
      <c r="B10" s="1" t="s">
        <v>13</v>
      </c>
      <c r="C10" s="43">
        <v>362425.53</v>
      </c>
      <c r="D10" s="43">
        <v>7989.43</v>
      </c>
      <c r="E10" s="57">
        <v>315000</v>
      </c>
      <c r="F10" s="57">
        <v>9000</v>
      </c>
      <c r="G10" s="43">
        <v>-9455.86</v>
      </c>
      <c r="H10" s="22">
        <f aca="true" t="shared" si="2" ref="H10:H32">G10/E10*100</f>
        <v>-3.001860317460318</v>
      </c>
      <c r="I10" s="22">
        <f aca="true" t="shared" si="3" ref="I10:I32">G10/F10*100</f>
        <v>-105.06511111111112</v>
      </c>
      <c r="J10" s="23">
        <f>G10/D10*100</f>
        <v>-118.35462604966813</v>
      </c>
      <c r="K10" s="2">
        <f t="shared" si="0"/>
        <v>-0.8562290617609811</v>
      </c>
      <c r="L10" s="2">
        <f t="shared" si="1"/>
        <v>-0.1818751749728176</v>
      </c>
    </row>
    <row r="11" spans="1:12" ht="15" customHeight="1">
      <c r="A11" s="17" t="s">
        <v>4</v>
      </c>
      <c r="B11" s="1" t="s">
        <v>51</v>
      </c>
      <c r="C11" s="43">
        <v>2035679.57</v>
      </c>
      <c r="D11" s="43">
        <v>90359.67</v>
      </c>
      <c r="E11" s="57">
        <v>1961600</v>
      </c>
      <c r="F11" s="57">
        <v>245400</v>
      </c>
      <c r="G11" s="43">
        <v>-113596.45</v>
      </c>
      <c r="H11" s="22">
        <f t="shared" si="2"/>
        <v>-5.791009889885808</v>
      </c>
      <c r="I11" s="22">
        <f t="shared" si="3"/>
        <v>-46.29032192339038</v>
      </c>
      <c r="J11" s="27">
        <f aca="true" t="shared" si="4" ref="J11:J32">G11/D11*100</f>
        <v>-125.7158752350468</v>
      </c>
      <c r="K11" s="2">
        <f t="shared" si="0"/>
        <v>-10.286169825153735</v>
      </c>
      <c r="L11" s="2">
        <f t="shared" si="1"/>
        <v>-2.184928099616632</v>
      </c>
    </row>
    <row r="12" spans="1:12" ht="12.75" customHeight="1">
      <c r="A12" s="17" t="s">
        <v>21</v>
      </c>
      <c r="B12" s="1" t="s">
        <v>22</v>
      </c>
      <c r="C12" s="43">
        <v>6200</v>
      </c>
      <c r="D12" s="43">
        <v>0</v>
      </c>
      <c r="E12" s="57">
        <v>1800</v>
      </c>
      <c r="F12" s="57">
        <v>400</v>
      </c>
      <c r="G12" s="43">
        <v>0</v>
      </c>
      <c r="H12" s="22">
        <f t="shared" si="2"/>
        <v>0</v>
      </c>
      <c r="I12" s="22">
        <f t="shared" si="3"/>
        <v>0</v>
      </c>
      <c r="J12" s="27" t="e">
        <f t="shared" si="4"/>
        <v>#DIV/0!</v>
      </c>
      <c r="K12" s="2">
        <f t="shared" si="0"/>
        <v>0</v>
      </c>
      <c r="L12" s="2">
        <f t="shared" si="1"/>
        <v>0</v>
      </c>
    </row>
    <row r="13" spans="1:12" ht="13.5" customHeight="1" hidden="1">
      <c r="A13" s="17" t="s">
        <v>29</v>
      </c>
      <c r="B13" s="1" t="s">
        <v>31</v>
      </c>
      <c r="C13" s="43">
        <v>0</v>
      </c>
      <c r="D13" s="43">
        <v>0</v>
      </c>
      <c r="E13" s="57">
        <v>0</v>
      </c>
      <c r="F13" s="57">
        <v>0</v>
      </c>
      <c r="G13" s="43">
        <v>0</v>
      </c>
      <c r="H13" s="22" t="e">
        <f t="shared" si="2"/>
        <v>#DIV/0!</v>
      </c>
      <c r="I13" s="22" t="e">
        <f t="shared" si="3"/>
        <v>#DIV/0!</v>
      </c>
      <c r="J13" s="27" t="e">
        <f t="shared" si="4"/>
        <v>#DIV/0!</v>
      </c>
      <c r="K13" s="2">
        <f t="shared" si="0"/>
        <v>0</v>
      </c>
      <c r="L13" s="2">
        <f t="shared" si="1"/>
        <v>0</v>
      </c>
    </row>
    <row r="14" spans="1:12" ht="13.5">
      <c r="A14" s="17" t="s">
        <v>30</v>
      </c>
      <c r="B14" s="1" t="s">
        <v>50</v>
      </c>
      <c r="C14" s="43">
        <v>447505.16</v>
      </c>
      <c r="D14" s="43">
        <v>61574.88</v>
      </c>
      <c r="E14" s="57">
        <v>400700</v>
      </c>
      <c r="F14" s="57">
        <v>100100</v>
      </c>
      <c r="G14" s="43">
        <v>52211.62</v>
      </c>
      <c r="H14" s="22">
        <f t="shared" si="2"/>
        <v>13.030102320938358</v>
      </c>
      <c r="I14" s="22">
        <f t="shared" si="3"/>
        <v>52.15946053946055</v>
      </c>
      <c r="J14" s="27">
        <f t="shared" si="4"/>
        <v>84.79370158740058</v>
      </c>
      <c r="K14" s="2">
        <f t="shared" si="0"/>
        <v>4.727767374476872</v>
      </c>
      <c r="L14" s="2">
        <f t="shared" si="1"/>
        <v>1.0042447247647768</v>
      </c>
    </row>
    <row r="15" spans="1:12" ht="13.5">
      <c r="A15" s="17" t="s">
        <v>27</v>
      </c>
      <c r="B15" s="1" t="s">
        <v>28</v>
      </c>
      <c r="C15" s="43">
        <v>206372.55</v>
      </c>
      <c r="D15" s="43">
        <v>29402.3</v>
      </c>
      <c r="E15" s="57">
        <v>174100</v>
      </c>
      <c r="F15" s="57">
        <v>43500</v>
      </c>
      <c r="G15" s="43">
        <v>35541.81</v>
      </c>
      <c r="H15" s="22">
        <f t="shared" si="2"/>
        <v>20.414595060310166</v>
      </c>
      <c r="I15" s="22">
        <f t="shared" si="3"/>
        <v>81.70531034482758</v>
      </c>
      <c r="J15" s="23">
        <f t="shared" si="4"/>
        <v>120.8810535230237</v>
      </c>
      <c r="K15" s="2">
        <f t="shared" si="0"/>
        <v>3.218314424027751</v>
      </c>
      <c r="L15" s="2">
        <f t="shared" si="1"/>
        <v>0.6836155476710355</v>
      </c>
    </row>
    <row r="16" spans="1:12" ht="14.25" thickBot="1">
      <c r="A16" s="17" t="s">
        <v>40</v>
      </c>
      <c r="B16" s="1" t="s">
        <v>39</v>
      </c>
      <c r="C16" s="43">
        <v>27135.27</v>
      </c>
      <c r="D16" s="43">
        <v>0</v>
      </c>
      <c r="E16" s="57">
        <v>0</v>
      </c>
      <c r="F16" s="57">
        <v>0</v>
      </c>
      <c r="G16" s="43">
        <v>0</v>
      </c>
      <c r="H16" s="22" t="e">
        <f t="shared" si="2"/>
        <v>#DIV/0!</v>
      </c>
      <c r="I16" s="22" t="e">
        <f t="shared" si="3"/>
        <v>#DIV/0!</v>
      </c>
      <c r="J16" s="23" t="e">
        <f t="shared" si="4"/>
        <v>#DIV/0!</v>
      </c>
      <c r="K16" s="2">
        <f t="shared" si="0"/>
        <v>0</v>
      </c>
      <c r="L16" s="2">
        <f t="shared" si="1"/>
        <v>0</v>
      </c>
    </row>
    <row r="17" spans="1:12" ht="13.5" customHeight="1" hidden="1">
      <c r="A17" s="17" t="s">
        <v>36</v>
      </c>
      <c r="B17" s="1" t="s">
        <v>37</v>
      </c>
      <c r="C17" s="43">
        <v>0</v>
      </c>
      <c r="D17" s="43">
        <v>0</v>
      </c>
      <c r="E17" s="57">
        <v>0</v>
      </c>
      <c r="F17" s="57">
        <v>0</v>
      </c>
      <c r="G17" s="43">
        <v>0</v>
      </c>
      <c r="H17" s="22" t="e">
        <f t="shared" si="2"/>
        <v>#DIV/0!</v>
      </c>
      <c r="I17" s="22" t="e">
        <f t="shared" si="3"/>
        <v>#DIV/0!</v>
      </c>
      <c r="J17" s="23" t="e">
        <f t="shared" si="4"/>
        <v>#DIV/0!</v>
      </c>
      <c r="K17" s="2">
        <f t="shared" si="0"/>
        <v>0</v>
      </c>
      <c r="L17" s="2">
        <f t="shared" si="1"/>
        <v>0</v>
      </c>
    </row>
    <row r="18" spans="1:12" ht="13.5" customHeight="1" hidden="1">
      <c r="A18" s="17" t="s">
        <v>32</v>
      </c>
      <c r="B18" s="1" t="s">
        <v>33</v>
      </c>
      <c r="C18" s="43">
        <v>0</v>
      </c>
      <c r="D18" s="43">
        <v>0</v>
      </c>
      <c r="E18" s="57">
        <v>0</v>
      </c>
      <c r="F18" s="57">
        <v>0</v>
      </c>
      <c r="G18" s="43">
        <v>0</v>
      </c>
      <c r="H18" s="22" t="e">
        <f t="shared" si="2"/>
        <v>#DIV/0!</v>
      </c>
      <c r="I18" s="22" t="e">
        <f t="shared" si="3"/>
        <v>#DIV/0!</v>
      </c>
      <c r="J18" s="23" t="e">
        <f t="shared" si="4"/>
        <v>#DIV/0!</v>
      </c>
      <c r="K18" s="2">
        <f t="shared" si="0"/>
        <v>0</v>
      </c>
      <c r="L18" s="2">
        <f t="shared" si="1"/>
        <v>0</v>
      </c>
    </row>
    <row r="19" spans="1:12" ht="15.75" customHeight="1" hidden="1">
      <c r="A19" s="17" t="s">
        <v>7</v>
      </c>
      <c r="B19" s="1" t="s">
        <v>14</v>
      </c>
      <c r="C19" s="43">
        <v>0</v>
      </c>
      <c r="D19" s="43">
        <v>0</v>
      </c>
      <c r="E19" s="57">
        <v>0</v>
      </c>
      <c r="F19" s="57">
        <v>0</v>
      </c>
      <c r="G19" s="43">
        <v>0</v>
      </c>
      <c r="H19" s="22" t="e">
        <f t="shared" si="2"/>
        <v>#DIV/0!</v>
      </c>
      <c r="I19" s="22" t="e">
        <f t="shared" si="3"/>
        <v>#DIV/0!</v>
      </c>
      <c r="J19" s="23" t="e">
        <f t="shared" si="4"/>
        <v>#DIV/0!</v>
      </c>
      <c r="K19" s="2">
        <f t="shared" si="0"/>
        <v>0</v>
      </c>
      <c r="L19" s="2">
        <f t="shared" si="1"/>
        <v>0</v>
      </c>
    </row>
    <row r="20" spans="1:12" ht="13.5" customHeight="1" hidden="1">
      <c r="A20" s="18" t="s">
        <v>44</v>
      </c>
      <c r="B20" s="3" t="s">
        <v>45</v>
      </c>
      <c r="C20" s="44">
        <v>0</v>
      </c>
      <c r="D20" s="44">
        <v>0</v>
      </c>
      <c r="E20" s="58">
        <v>0</v>
      </c>
      <c r="F20" s="58">
        <v>0</v>
      </c>
      <c r="G20" s="44">
        <v>0</v>
      </c>
      <c r="H20" s="22" t="e">
        <f t="shared" si="2"/>
        <v>#DIV/0!</v>
      </c>
      <c r="I20" s="22" t="e">
        <f t="shared" si="3"/>
        <v>#DIV/0!</v>
      </c>
      <c r="J20" s="23" t="e">
        <f t="shared" si="4"/>
        <v>#DIV/0!</v>
      </c>
      <c r="K20" s="2">
        <f t="shared" si="0"/>
        <v>0</v>
      </c>
      <c r="L20" s="2">
        <f t="shared" si="1"/>
        <v>0</v>
      </c>
    </row>
    <row r="21" spans="1:12" ht="14.25" customHeight="1" hidden="1">
      <c r="A21" s="18" t="s">
        <v>48</v>
      </c>
      <c r="B21" s="3" t="s">
        <v>49</v>
      </c>
      <c r="C21" s="44">
        <v>0</v>
      </c>
      <c r="D21" s="44">
        <v>0</v>
      </c>
      <c r="E21" s="58">
        <v>0</v>
      </c>
      <c r="F21" s="58">
        <v>0</v>
      </c>
      <c r="G21" s="44">
        <v>0</v>
      </c>
      <c r="H21" s="51" t="e">
        <f t="shared" si="2"/>
        <v>#DIV/0!</v>
      </c>
      <c r="I21" s="51" t="e">
        <f t="shared" si="3"/>
        <v>#DIV/0!</v>
      </c>
      <c r="J21" s="52" t="e">
        <f t="shared" si="4"/>
        <v>#DIV/0!</v>
      </c>
      <c r="K21" s="2">
        <f t="shared" si="0"/>
        <v>0</v>
      </c>
      <c r="L21" s="2">
        <f t="shared" si="1"/>
        <v>0</v>
      </c>
    </row>
    <row r="22" spans="1:12" ht="14.25" customHeight="1" hidden="1">
      <c r="A22" s="18" t="s">
        <v>5</v>
      </c>
      <c r="B22" s="3" t="s">
        <v>15</v>
      </c>
      <c r="C22" s="44">
        <v>0</v>
      </c>
      <c r="D22" s="44">
        <v>0</v>
      </c>
      <c r="E22" s="58">
        <v>0</v>
      </c>
      <c r="F22" s="58">
        <v>0</v>
      </c>
      <c r="G22" s="44">
        <v>0</v>
      </c>
      <c r="H22" s="51" t="e">
        <f t="shared" si="2"/>
        <v>#DIV/0!</v>
      </c>
      <c r="I22" s="51" t="e">
        <f t="shared" si="3"/>
        <v>#DIV/0!</v>
      </c>
      <c r="J22" s="52" t="e">
        <f t="shared" si="4"/>
        <v>#DIV/0!</v>
      </c>
      <c r="K22" s="2">
        <f t="shared" si="0"/>
        <v>0</v>
      </c>
      <c r="L22" s="2">
        <f t="shared" si="1"/>
        <v>0</v>
      </c>
    </row>
    <row r="23" spans="1:12" ht="14.25" customHeight="1" thickBot="1">
      <c r="A23" s="33" t="s">
        <v>41</v>
      </c>
      <c r="B23" s="34"/>
      <c r="C23" s="39">
        <f>SUM(C7:C22)</f>
        <v>15431633.75</v>
      </c>
      <c r="D23" s="39">
        <f>SUM(D7:D22)</f>
        <v>1116540.83</v>
      </c>
      <c r="E23" s="39">
        <f>SUM(E7:E22)</f>
        <v>16119900</v>
      </c>
      <c r="F23" s="39">
        <f>SUM(F7:F22)</f>
        <v>3417000</v>
      </c>
      <c r="G23" s="39">
        <f>SUM(G7:G22)</f>
        <v>1104361.02</v>
      </c>
      <c r="H23" s="35">
        <f t="shared" si="2"/>
        <v>6.850917313382837</v>
      </c>
      <c r="I23" s="35">
        <f t="shared" si="3"/>
        <v>32.319608428446</v>
      </c>
      <c r="J23" s="36">
        <f t="shared" si="4"/>
        <v>98.90914781862477</v>
      </c>
      <c r="K23" s="30">
        <f t="shared" si="0"/>
        <v>100</v>
      </c>
      <c r="L23" s="30">
        <f t="shared" si="1"/>
        <v>21.24141577240561</v>
      </c>
    </row>
    <row r="24" spans="1:12" ht="14.25" customHeight="1">
      <c r="A24" s="19" t="s">
        <v>16</v>
      </c>
      <c r="B24" s="4" t="s">
        <v>17</v>
      </c>
      <c r="C24" s="42">
        <v>13702400</v>
      </c>
      <c r="D24" s="42">
        <v>3921060</v>
      </c>
      <c r="E24" s="56">
        <v>12576500</v>
      </c>
      <c r="F24" s="56">
        <v>3602285</v>
      </c>
      <c r="G24" s="42">
        <v>3602285</v>
      </c>
      <c r="H24" s="15">
        <f t="shared" si="2"/>
        <v>28.642984932214844</v>
      </c>
      <c r="I24" s="15">
        <f t="shared" si="3"/>
        <v>100</v>
      </c>
      <c r="J24" s="26">
        <f t="shared" si="4"/>
        <v>91.87018306274324</v>
      </c>
      <c r="L24" s="2">
        <f t="shared" si="1"/>
        <v>69.28679302326348</v>
      </c>
    </row>
    <row r="25" spans="1:12" ht="14.25" customHeight="1">
      <c r="A25" s="19" t="s">
        <v>19</v>
      </c>
      <c r="B25" s="4" t="s">
        <v>18</v>
      </c>
      <c r="C25" s="43">
        <v>9602895.08</v>
      </c>
      <c r="D25" s="43">
        <v>261350</v>
      </c>
      <c r="E25" s="57">
        <v>9041700</v>
      </c>
      <c r="F25" s="57">
        <v>392025</v>
      </c>
      <c r="G25" s="43">
        <v>254350</v>
      </c>
      <c r="H25" s="15">
        <f t="shared" si="2"/>
        <v>2.8130771868122144</v>
      </c>
      <c r="I25" s="15">
        <f t="shared" si="3"/>
        <v>64.88106625852943</v>
      </c>
      <c r="J25" s="26">
        <f t="shared" si="4"/>
        <v>97.32159938779415</v>
      </c>
      <c r="L25" s="2">
        <f t="shared" si="1"/>
        <v>4.892199202857927</v>
      </c>
    </row>
    <row r="26" spans="1:12" ht="13.5" customHeight="1">
      <c r="A26" s="17" t="s">
        <v>10</v>
      </c>
      <c r="B26" s="1" t="s">
        <v>23</v>
      </c>
      <c r="C26" s="43">
        <v>157620</v>
      </c>
      <c r="D26" s="43">
        <v>40795</v>
      </c>
      <c r="E26" s="57">
        <v>157600</v>
      </c>
      <c r="F26" s="57">
        <v>42025</v>
      </c>
      <c r="G26" s="43">
        <v>43945</v>
      </c>
      <c r="H26" s="15">
        <f t="shared" si="2"/>
        <v>27.88388324873096</v>
      </c>
      <c r="I26" s="15">
        <f t="shared" si="3"/>
        <v>104.56870910172515</v>
      </c>
      <c r="J26" s="26">
        <f t="shared" si="4"/>
        <v>107.72153450177717</v>
      </c>
      <c r="L26" s="2">
        <f t="shared" si="1"/>
        <v>0.845243538311742</v>
      </c>
    </row>
    <row r="27" spans="1:12" ht="16.5" customHeight="1">
      <c r="A27" s="18" t="s">
        <v>25</v>
      </c>
      <c r="B27" s="1" t="s">
        <v>26</v>
      </c>
      <c r="C27" s="44">
        <v>4317130.39</v>
      </c>
      <c r="D27" s="44">
        <v>0</v>
      </c>
      <c r="E27" s="58">
        <v>1568100</v>
      </c>
      <c r="F27" s="58">
        <v>470400</v>
      </c>
      <c r="G27" s="44">
        <v>127175</v>
      </c>
      <c r="H27" s="15">
        <f t="shared" si="2"/>
        <v>8.110133282316179</v>
      </c>
      <c r="I27" s="15">
        <f t="shared" si="3"/>
        <v>27.03550170068027</v>
      </c>
      <c r="J27" s="26" t="e">
        <f t="shared" si="4"/>
        <v>#DIV/0!</v>
      </c>
      <c r="L27" s="2">
        <f t="shared" si="1"/>
        <v>2.4460996014289633</v>
      </c>
    </row>
    <row r="28" spans="1:12" ht="16.5" customHeight="1" hidden="1">
      <c r="A28" s="18" t="s">
        <v>53</v>
      </c>
      <c r="B28" s="3" t="s">
        <v>52</v>
      </c>
      <c r="C28" s="44">
        <v>0</v>
      </c>
      <c r="D28" s="44">
        <v>0</v>
      </c>
      <c r="E28" s="58">
        <v>0</v>
      </c>
      <c r="F28" s="58">
        <v>0</v>
      </c>
      <c r="G28" s="44">
        <v>0</v>
      </c>
      <c r="H28" s="15" t="e">
        <f t="shared" si="2"/>
        <v>#DIV/0!</v>
      </c>
      <c r="I28" s="22" t="e">
        <f t="shared" si="3"/>
        <v>#DIV/0!</v>
      </c>
      <c r="J28" s="23" t="e">
        <f t="shared" si="4"/>
        <v>#DIV/0!</v>
      </c>
      <c r="L28" s="2">
        <f t="shared" si="1"/>
        <v>0</v>
      </c>
    </row>
    <row r="29" spans="1:12" ht="16.5" customHeight="1" thickBot="1">
      <c r="A29" s="18" t="s">
        <v>54</v>
      </c>
      <c r="B29" s="3" t="s">
        <v>55</v>
      </c>
      <c r="C29" s="44">
        <v>0</v>
      </c>
      <c r="D29" s="44">
        <v>0</v>
      </c>
      <c r="E29" s="58">
        <v>0</v>
      </c>
      <c r="F29" s="58">
        <v>0</v>
      </c>
      <c r="G29" s="44">
        <v>66977.26</v>
      </c>
      <c r="H29" s="15" t="e">
        <f>G29/E29*100</f>
        <v>#DIV/0!</v>
      </c>
      <c r="I29" s="22" t="e">
        <f>G29/F29*100</f>
        <v>#DIV/0!</v>
      </c>
      <c r="J29" s="23" t="e">
        <f>G29/D29*100</f>
        <v>#DIV/0!</v>
      </c>
      <c r="L29" s="2">
        <f>G29/$G$32*100</f>
        <v>1.2882488617322905</v>
      </c>
    </row>
    <row r="30" spans="1:12" ht="16.5" customHeight="1" hidden="1">
      <c r="A30" s="24" t="s">
        <v>34</v>
      </c>
      <c r="B30" s="25" t="s">
        <v>35</v>
      </c>
      <c r="C30" s="45">
        <v>0</v>
      </c>
      <c r="D30" s="45">
        <v>0</v>
      </c>
      <c r="E30" s="59">
        <v>0</v>
      </c>
      <c r="F30" s="59">
        <v>0</v>
      </c>
      <c r="G30" s="45">
        <v>0</v>
      </c>
      <c r="H30" s="15" t="e">
        <f t="shared" si="2"/>
        <v>#DIV/0!</v>
      </c>
      <c r="I30" s="53" t="e">
        <f t="shared" si="3"/>
        <v>#DIV/0!</v>
      </c>
      <c r="J30" s="37" t="e">
        <f t="shared" si="4"/>
        <v>#DIV/0!</v>
      </c>
      <c r="L30" s="2">
        <f t="shared" si="1"/>
        <v>0</v>
      </c>
    </row>
    <row r="31" spans="1:12" ht="15.75" customHeight="1" thickBot="1">
      <c r="A31" s="33" t="s">
        <v>8</v>
      </c>
      <c r="B31" s="34"/>
      <c r="C31" s="40">
        <f>SUM(C24:C30)</f>
        <v>27780045.47</v>
      </c>
      <c r="D31" s="40">
        <f>SUM(D24:D30)</f>
        <v>4223205</v>
      </c>
      <c r="E31" s="40">
        <f>SUM(E24:E30)</f>
        <v>23343900</v>
      </c>
      <c r="F31" s="40">
        <f>SUM(F24:F30)</f>
        <v>4506735</v>
      </c>
      <c r="G31" s="40">
        <f>SUM(G24:G30)</f>
        <v>4094732.26</v>
      </c>
      <c r="H31" s="35">
        <f t="shared" si="2"/>
        <v>17.540909016916622</v>
      </c>
      <c r="I31" s="35">
        <f t="shared" si="3"/>
        <v>90.85806598346696</v>
      </c>
      <c r="J31" s="36">
        <f t="shared" si="4"/>
        <v>96.95793266014792</v>
      </c>
      <c r="L31" s="30">
        <f t="shared" si="1"/>
        <v>78.7585842275944</v>
      </c>
    </row>
    <row r="32" spans="1:12" ht="14.25" thickBot="1">
      <c r="A32" s="38" t="s">
        <v>9</v>
      </c>
      <c r="B32" s="34"/>
      <c r="C32" s="39">
        <f>C31+C23</f>
        <v>43211679.22</v>
      </c>
      <c r="D32" s="39">
        <f>D31+D23</f>
        <v>5339745.83</v>
      </c>
      <c r="E32" s="39">
        <f>E31+E23</f>
        <v>39463800</v>
      </c>
      <c r="F32" s="39">
        <f>F31+F23</f>
        <v>7923735</v>
      </c>
      <c r="G32" s="39">
        <f>G31+G23</f>
        <v>5199093.279999999</v>
      </c>
      <c r="H32" s="35">
        <f t="shared" si="2"/>
        <v>13.174335162858112</v>
      </c>
      <c r="I32" s="35">
        <f t="shared" si="3"/>
        <v>65.61417412369292</v>
      </c>
      <c r="J32" s="36">
        <f t="shared" si="4"/>
        <v>97.36593174136155</v>
      </c>
      <c r="L32" s="30">
        <f t="shared" si="1"/>
        <v>100</v>
      </c>
    </row>
    <row r="33" spans="1:10" ht="13.5">
      <c r="A33" s="10"/>
      <c r="B33" s="6"/>
      <c r="C33" s="49"/>
      <c r="D33" s="49"/>
      <c r="E33" s="63"/>
      <c r="F33" s="63"/>
      <c r="H33" s="54"/>
      <c r="I33" s="54"/>
      <c r="J33" s="54"/>
    </row>
    <row r="34" spans="1:7" ht="13.5">
      <c r="A34" s="10"/>
      <c r="B34" s="7"/>
      <c r="C34" s="49"/>
      <c r="D34" s="49"/>
      <c r="E34" s="63"/>
      <c r="F34" s="63"/>
      <c r="G34" s="66"/>
    </row>
    <row r="35" spans="1:7" ht="13.5">
      <c r="A35" s="10"/>
      <c r="B35" s="7"/>
      <c r="C35" s="49"/>
      <c r="D35" s="49"/>
      <c r="E35" s="63"/>
      <c r="F35" s="63"/>
      <c r="G35" s="66"/>
    </row>
  </sheetData>
  <sheetProtection/>
  <mergeCells count="10">
    <mergeCell ref="K5:L5"/>
    <mergeCell ref="A1:J1"/>
    <mergeCell ref="A5:A6"/>
    <mergeCell ref="B5:B6"/>
    <mergeCell ref="C5:C6"/>
    <mergeCell ref="D5:D6"/>
    <mergeCell ref="E5:E6"/>
    <mergeCell ref="F5:F6"/>
    <mergeCell ref="G5:G6"/>
    <mergeCell ref="H5:J5"/>
  </mergeCells>
  <printOptions/>
  <pageMargins left="0" right="0" top="0.7480314960629921" bottom="0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2023-03-01T14:15:22Z</cp:lastPrinted>
  <dcterms:created xsi:type="dcterms:W3CDTF">2006-03-15T12:33:34Z</dcterms:created>
  <dcterms:modified xsi:type="dcterms:W3CDTF">2023-03-14T07:12:49Z</dcterms:modified>
  <cp:category/>
  <cp:version/>
  <cp:contentType/>
  <cp:contentStatus/>
</cp:coreProperties>
</file>