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390" windowWidth="15630" windowHeight="1243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<sst xmlns="http://schemas.openxmlformats.org/spreadsheetml/2006/main" count="62" uniqueCount="62">
  <si>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</si>
  <si>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</si>
  <si>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</si>
  <si>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</si>
  <si>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</si>
  <si>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</si>
  <si>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</si>
  <si>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</si>
  <si>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</si>
  <si>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</si>
  <si>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</si>
  <si>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</si>
  <si>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</si>
  <si>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</si>
  <si>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</si>
  <si>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</si>
  <si>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</si>
  <si>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</si>
  <si>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</si>
  <si>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</si>
  <si>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</si>
  <si>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</si>
  <si>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</si>
  <si>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</si>
  <si>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</si>
  <si>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</si>
  <si>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</si>
  <si>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Аренда имущества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</si>
  <si>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</si>
  <si>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</si>
  <si>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</si>
  <si>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</si>
  <si>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</si>
  <si>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</si>
  <si>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</si>
  <si>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</si>
  <si>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</si>
  <si>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</si>
  <si>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</si>
  <si>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</si>
  <si>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</si>
  <si>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</si>
  <si>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</si>
  <si>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</si>
  <si>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</si>
  <si>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</si>
  <si>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</si>
  <si>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2018 г.</t>
  </si>
  <si>
    <t>План 2019 г.</t>
  </si>
  <si>
    <t>к плану 2019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</si>
  <si>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2019 год</t>
  </si>
  <si>
    <t xml:space="preserve">Прочие неналоговые доходы </t>
  </si>
  <si>
    <t>структура факт 2019 г</t>
  </si>
  <si>
    <t xml:space="preserve">Арендная плата за земли после разграничения собственности на землю </t>
  </si>
  <si>
    <t>11105020000000</t>
  </si>
  <si>
    <t>Доходы от оказания платных услуг и компенсации затрат государства</t>
  </si>
  <si>
    <t>20700000000000</t>
  </si>
  <si>
    <t>Прочие безвозмездные поступления</t>
  </si>
  <si>
    <t>на 01.12.2019 г.</t>
  </si>
  <si>
    <t>Факт 11 мес.    2018 г.</t>
  </si>
  <si>
    <t>Факт 11 мес.           2019 г.</t>
  </si>
  <si>
    <t>к Факту      11 мес.  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</si>
</sst>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72" fontId="4" fillId="0" borderId="17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33" sqref="A33:IV42"/>
    </sheetView>
  </sheetViews>
  <sheetFormatPr defaultColWidth="9.00390625" defaultRowHeight="12.75"/>
  <cols>
    <col min="1" max="1" width="49.87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53" customWidth="1"/>
    <col min="6" max="6" width="12.125" style="53" customWidth="1"/>
    <col min="7" max="7" width="9.875" style="0" customWidth="1"/>
    <col min="8" max="8" width="8.75390625" style="0" customWidth="1"/>
    <col min="9" max="9" width="9.25390625" style="0" customWidth="1"/>
  </cols>
  <sheetData>
    <row r="1" spans="1:8" s="15" customFormat="1" ht="41.25" customHeight="1">
      <c r="A1" s="67" t="s">
        <v>50</v>
      </c>
      <c r="B1" s="67"/>
      <c r="C1" s="67"/>
      <c r="D1" s="67"/>
      <c r="E1" s="67"/>
      <c r="F1" s="67"/>
      <c r="G1" s="67"/>
      <c r="H1" s="67"/>
    </row>
    <row r="2" spans="1:6" ht="15.75">
      <c r="A2" s="12"/>
      <c r="B2" s="14"/>
      <c r="C2" s="13"/>
      <c r="D2" s="49"/>
      <c r="E2" s="49"/>
      <c r="F2" s="54"/>
    </row>
    <row r="3" spans="1:6" ht="15.75">
      <c r="A3" s="16" t="s">
        <v>58</v>
      </c>
      <c r="C3" s="29"/>
      <c r="D3" s="50"/>
      <c r="E3" s="50"/>
      <c r="F3" s="55"/>
    </row>
    <row r="4" spans="1:7" ht="13.5" thickBot="1">
      <c r="A4" s="9"/>
      <c r="B4" s="10"/>
      <c r="D4" s="51"/>
      <c r="E4" s="51"/>
      <c r="F4" s="56"/>
      <c r="G4" s="5" t="s">
        <v>34</v>
      </c>
    </row>
    <row r="5" spans="1:10" ht="30.75" customHeight="1">
      <c r="A5" s="72" t="s">
        <v>0</v>
      </c>
      <c r="B5" s="74" t="s">
        <v>1</v>
      </c>
      <c r="C5" s="76" t="s">
        <v>47</v>
      </c>
      <c r="D5" s="76" t="s">
        <v>59</v>
      </c>
      <c r="E5" s="76" t="s">
        <v>48</v>
      </c>
      <c r="F5" s="76" t="s">
        <v>60</v>
      </c>
      <c r="G5" s="70" t="s">
        <v>19</v>
      </c>
      <c r="H5" s="71"/>
      <c r="I5" s="68" t="s">
        <v>52</v>
      </c>
      <c r="J5" s="69"/>
    </row>
    <row r="6" spans="1:10" ht="36.75" customHeight="1" thickBot="1">
      <c r="A6" s="73"/>
      <c r="B6" s="75"/>
      <c r="C6" s="77"/>
      <c r="D6" s="77"/>
      <c r="E6" s="77"/>
      <c r="F6" s="77"/>
      <c r="G6" s="22" t="s">
        <v>49</v>
      </c>
      <c r="H6" s="23" t="s">
        <v>61</v>
      </c>
      <c r="I6" s="31" t="s">
        <v>37</v>
      </c>
      <c r="J6" s="32" t="s">
        <v>38</v>
      </c>
    </row>
    <row r="7" spans="1:10" ht="13.5">
      <c r="A7" s="18" t="s">
        <v>5</v>
      </c>
      <c r="B7" s="1" t="s">
        <v>10</v>
      </c>
      <c r="C7" s="44">
        <v>2875333.63</v>
      </c>
      <c r="D7" s="44">
        <v>2510752.43</v>
      </c>
      <c r="E7" s="60">
        <v>2986700</v>
      </c>
      <c r="F7" s="44">
        <v>2561145.57</v>
      </c>
      <c r="G7" s="34">
        <f aca="true" t="shared" si="0" ref="G7:G31">F7/E7*100</f>
        <v>85.75168480262496</v>
      </c>
      <c r="H7" s="35">
        <f aca="true" t="shared" si="1" ref="H7:H31">F7/D7*100</f>
        <v>102.00709314856663</v>
      </c>
      <c r="I7" s="2">
        <f aca="true" t="shared" si="2" ref="I7:I23">F7/$F$23*100</f>
        <v>34.264372432039785</v>
      </c>
      <c r="J7" s="2">
        <f aca="true" t="shared" si="3" ref="J7:J31">F7/$F$31*100</f>
        <v>5.937152823365256</v>
      </c>
    </row>
    <row r="8" spans="1:10" ht="13.5">
      <c r="A8" s="18" t="s">
        <v>42</v>
      </c>
      <c r="B8" s="1" t="s">
        <v>41</v>
      </c>
      <c r="C8" s="45">
        <v>2034127.07</v>
      </c>
      <c r="D8" s="45">
        <v>1850663.14</v>
      </c>
      <c r="E8" s="61">
        <v>2033000</v>
      </c>
      <c r="F8" s="45">
        <v>2134154.05</v>
      </c>
      <c r="G8" s="24">
        <f t="shared" si="0"/>
        <v>104.97560501721593</v>
      </c>
      <c r="H8" s="25">
        <f t="shared" si="1"/>
        <v>115.31834205116334</v>
      </c>
      <c r="I8" s="2">
        <f t="shared" si="2"/>
        <v>28.551851973234793</v>
      </c>
      <c r="J8" s="2">
        <f t="shared" si="3"/>
        <v>4.947316892828507</v>
      </c>
    </row>
    <row r="9" spans="1:10" ht="13.5">
      <c r="A9" s="19" t="s">
        <v>2</v>
      </c>
      <c r="B9" s="1" t="s">
        <v>11</v>
      </c>
      <c r="C9" s="46">
        <v>42761</v>
      </c>
      <c r="D9" s="46">
        <v>42761</v>
      </c>
      <c r="E9" s="62">
        <v>61000</v>
      </c>
      <c r="F9" s="46">
        <v>30264.05</v>
      </c>
      <c r="G9" s="24">
        <f t="shared" si="0"/>
        <v>49.613196721311475</v>
      </c>
      <c r="H9" s="28">
        <f t="shared" si="1"/>
        <v>70.77488833282663</v>
      </c>
      <c r="I9" s="2">
        <f t="shared" si="2"/>
        <v>0.4048886141609958</v>
      </c>
      <c r="J9" s="2">
        <f t="shared" si="3"/>
        <v>0.07015700005836345</v>
      </c>
    </row>
    <row r="10" spans="1:10" ht="13.5">
      <c r="A10" s="19" t="s">
        <v>3</v>
      </c>
      <c r="B10" s="1" t="s">
        <v>12</v>
      </c>
      <c r="C10" s="46">
        <v>244470.47</v>
      </c>
      <c r="D10" s="46">
        <v>164236.6</v>
      </c>
      <c r="E10" s="62">
        <v>216000</v>
      </c>
      <c r="F10" s="46">
        <v>211745.64</v>
      </c>
      <c r="G10" s="24">
        <f t="shared" si="0"/>
        <v>98.0303888888889</v>
      </c>
      <c r="H10" s="25">
        <f t="shared" si="1"/>
        <v>128.92719406027646</v>
      </c>
      <c r="I10" s="2">
        <f t="shared" si="2"/>
        <v>2.8328461899261046</v>
      </c>
      <c r="J10" s="2">
        <f t="shared" si="3"/>
        <v>0.49086090188980686</v>
      </c>
    </row>
    <row r="11" spans="1:10" ht="15" customHeight="1">
      <c r="A11" s="19" t="s">
        <v>4</v>
      </c>
      <c r="B11" s="1" t="s">
        <v>46</v>
      </c>
      <c r="C11" s="46">
        <v>1678652.33</v>
      </c>
      <c r="D11" s="46">
        <v>1395409.77</v>
      </c>
      <c r="E11" s="62">
        <v>1406000</v>
      </c>
      <c r="F11" s="46">
        <v>1477237.31</v>
      </c>
      <c r="G11" s="24">
        <f t="shared" si="0"/>
        <v>105.06666500711236</v>
      </c>
      <c r="H11" s="30">
        <f t="shared" si="1"/>
        <v>105.86405095902403</v>
      </c>
      <c r="I11" s="2">
        <f t="shared" si="2"/>
        <v>19.763269200018417</v>
      </c>
      <c r="J11" s="2">
        <f t="shared" si="3"/>
        <v>3.4244768312201</v>
      </c>
    </row>
    <row r="12" spans="1:10" ht="12.75" customHeight="1">
      <c r="A12" s="19" t="s">
        <v>20</v>
      </c>
      <c r="B12" s="1" t="s">
        <v>21</v>
      </c>
      <c r="C12" s="46">
        <v>7450</v>
      </c>
      <c r="D12" s="46">
        <v>6950</v>
      </c>
      <c r="E12" s="62">
        <v>4000</v>
      </c>
      <c r="F12" s="46">
        <v>3860</v>
      </c>
      <c r="G12" s="24">
        <f t="shared" si="0"/>
        <v>96.5</v>
      </c>
      <c r="H12" s="30">
        <f t="shared" si="1"/>
        <v>55.539568345323744</v>
      </c>
      <c r="I12" s="2">
        <f t="shared" si="2"/>
        <v>0.05164114025259156</v>
      </c>
      <c r="J12" s="2">
        <f t="shared" si="3"/>
        <v>0.008948109067533358</v>
      </c>
    </row>
    <row r="13" spans="1:10" ht="13.5" customHeight="1">
      <c r="A13" s="19" t="s">
        <v>53</v>
      </c>
      <c r="B13" s="1" t="s">
        <v>54</v>
      </c>
      <c r="C13" s="46">
        <v>0</v>
      </c>
      <c r="D13" s="46">
        <v>0</v>
      </c>
      <c r="E13" s="62">
        <v>18200</v>
      </c>
      <c r="F13" s="46">
        <v>18216.53</v>
      </c>
      <c r="G13" s="24">
        <f t="shared" si="0"/>
        <v>100.09082417582418</v>
      </c>
      <c r="H13" s="30" t="e">
        <f t="shared" si="1"/>
        <v>#DIV/0!</v>
      </c>
      <c r="I13" s="2">
        <f t="shared" si="2"/>
        <v>0.24371046130713517</v>
      </c>
      <c r="J13" s="2">
        <f t="shared" si="3"/>
        <v>0.042228885303625244</v>
      </c>
    </row>
    <row r="14" spans="1:10" ht="13.5">
      <c r="A14" s="19" t="s">
        <v>27</v>
      </c>
      <c r="B14" s="1" t="s">
        <v>45</v>
      </c>
      <c r="C14" s="46">
        <v>169492.76</v>
      </c>
      <c r="D14" s="46">
        <v>156485.75</v>
      </c>
      <c r="E14" s="62">
        <v>213500</v>
      </c>
      <c r="F14" s="46">
        <v>210305.75</v>
      </c>
      <c r="G14" s="24">
        <f t="shared" si="0"/>
        <v>98.50386416861826</v>
      </c>
      <c r="H14" s="30">
        <f t="shared" si="1"/>
        <v>134.3929079804391</v>
      </c>
      <c r="I14" s="2">
        <f t="shared" si="2"/>
        <v>2.813582572973176</v>
      </c>
      <c r="J14" s="2">
        <f t="shared" si="3"/>
        <v>0.48752300220969</v>
      </c>
    </row>
    <row r="15" spans="1:10" ht="13.5">
      <c r="A15" s="19" t="s">
        <v>25</v>
      </c>
      <c r="B15" s="1" t="s">
        <v>26</v>
      </c>
      <c r="C15" s="46">
        <v>129991.1</v>
      </c>
      <c r="D15" s="46">
        <v>124242.29</v>
      </c>
      <c r="E15" s="62">
        <v>193500</v>
      </c>
      <c r="F15" s="46">
        <v>178057.97</v>
      </c>
      <c r="G15" s="24">
        <f t="shared" si="0"/>
        <v>92.01962273901809</v>
      </c>
      <c r="H15" s="25">
        <f t="shared" si="1"/>
        <v>143.31510631363926</v>
      </c>
      <c r="I15" s="2">
        <f t="shared" si="2"/>
        <v>2.3821545600678085</v>
      </c>
      <c r="J15" s="2">
        <f t="shared" si="3"/>
        <v>0.4127673927211354</v>
      </c>
    </row>
    <row r="16" spans="1:10" ht="17.25" customHeight="1">
      <c r="A16" s="65" t="s">
        <v>55</v>
      </c>
      <c r="B16" s="1" t="s">
        <v>35</v>
      </c>
      <c r="C16" s="46">
        <v>0</v>
      </c>
      <c r="D16" s="46">
        <v>0</v>
      </c>
      <c r="E16" s="62">
        <v>207200</v>
      </c>
      <c r="F16" s="46">
        <v>189463.71</v>
      </c>
      <c r="G16" s="24">
        <f t="shared" si="0"/>
        <v>91.44001447876448</v>
      </c>
      <c r="H16" s="25" t="e">
        <f t="shared" si="1"/>
        <v>#DIV/0!</v>
      </c>
      <c r="I16" s="2">
        <f t="shared" si="2"/>
        <v>2.53474663753532</v>
      </c>
      <c r="J16" s="2">
        <f t="shared" si="3"/>
        <v>0.43920775684443275</v>
      </c>
    </row>
    <row r="17" spans="1:10" ht="13.5" customHeight="1">
      <c r="A17" s="19" t="s">
        <v>32</v>
      </c>
      <c r="B17" s="1" t="s">
        <v>33</v>
      </c>
      <c r="C17" s="46">
        <v>0</v>
      </c>
      <c r="D17" s="46">
        <v>0</v>
      </c>
      <c r="E17" s="62">
        <v>599000</v>
      </c>
      <c r="F17" s="46">
        <v>0</v>
      </c>
      <c r="G17" s="24">
        <f t="shared" si="0"/>
        <v>0</v>
      </c>
      <c r="H17" s="25" t="e">
        <f t="shared" si="1"/>
        <v>#DIV/0!</v>
      </c>
      <c r="I17" s="2">
        <f t="shared" si="2"/>
        <v>0</v>
      </c>
      <c r="J17" s="2">
        <f t="shared" si="3"/>
        <v>0</v>
      </c>
    </row>
    <row r="18" spans="1:10" ht="13.5" customHeight="1">
      <c r="A18" s="19" t="s">
        <v>28</v>
      </c>
      <c r="B18" s="1" t="s">
        <v>29</v>
      </c>
      <c r="C18" s="46">
        <v>0</v>
      </c>
      <c r="D18" s="46">
        <v>0</v>
      </c>
      <c r="E18" s="62">
        <v>653000</v>
      </c>
      <c r="F18" s="46">
        <v>0</v>
      </c>
      <c r="G18" s="24">
        <f t="shared" si="0"/>
        <v>0</v>
      </c>
      <c r="H18" s="25" t="e">
        <f t="shared" si="1"/>
        <v>#DIV/0!</v>
      </c>
      <c r="I18" s="2">
        <f t="shared" si="2"/>
        <v>0</v>
      </c>
      <c r="J18" s="2">
        <f t="shared" si="3"/>
        <v>0</v>
      </c>
    </row>
    <row r="19" spans="1:10" ht="15.75" customHeight="1">
      <c r="A19" s="19" t="s">
        <v>6</v>
      </c>
      <c r="B19" s="1" t="s">
        <v>13</v>
      </c>
      <c r="C19" s="46">
        <v>500</v>
      </c>
      <c r="D19" s="46">
        <v>500</v>
      </c>
      <c r="E19" s="62">
        <v>0</v>
      </c>
      <c r="F19" s="46">
        <v>0</v>
      </c>
      <c r="G19" s="24" t="e">
        <f t="shared" si="0"/>
        <v>#DIV/0!</v>
      </c>
      <c r="H19" s="25">
        <f t="shared" si="1"/>
        <v>0</v>
      </c>
      <c r="I19" s="2">
        <f t="shared" si="2"/>
        <v>0</v>
      </c>
      <c r="J19" s="2">
        <f t="shared" si="3"/>
        <v>0</v>
      </c>
    </row>
    <row r="20" spans="1:10" ht="14.25" customHeight="1">
      <c r="A20" s="20" t="s">
        <v>39</v>
      </c>
      <c r="B20" s="3" t="s">
        <v>40</v>
      </c>
      <c r="C20" s="47">
        <v>10943.39</v>
      </c>
      <c r="D20" s="47">
        <v>10943.39</v>
      </c>
      <c r="E20" s="63">
        <v>92900</v>
      </c>
      <c r="F20" s="47">
        <v>92891.56</v>
      </c>
      <c r="G20" s="24">
        <f t="shared" si="0"/>
        <v>99.99091496232508</v>
      </c>
      <c r="H20" s="25">
        <f t="shared" si="1"/>
        <v>848.8371519245865</v>
      </c>
      <c r="I20" s="2">
        <f t="shared" si="2"/>
        <v>1.2427528700108872</v>
      </c>
      <c r="J20" s="2">
        <f t="shared" si="3"/>
        <v>0.21533777469775103</v>
      </c>
    </row>
    <row r="21" spans="1:10" ht="14.25" customHeight="1">
      <c r="A21" s="20" t="s">
        <v>43</v>
      </c>
      <c r="B21" s="3" t="s">
        <v>44</v>
      </c>
      <c r="C21" s="47">
        <v>0</v>
      </c>
      <c r="D21" s="47">
        <v>1320000</v>
      </c>
      <c r="E21" s="63">
        <v>0</v>
      </c>
      <c r="F21" s="47">
        <v>0</v>
      </c>
      <c r="G21" s="57" t="e">
        <f t="shared" si="0"/>
        <v>#DIV/0!</v>
      </c>
      <c r="H21" s="58">
        <f t="shared" si="1"/>
        <v>0</v>
      </c>
      <c r="I21" s="2">
        <f t="shared" si="2"/>
        <v>0</v>
      </c>
      <c r="J21" s="2">
        <f t="shared" si="3"/>
        <v>0</v>
      </c>
    </row>
    <row r="22" spans="1:10" ht="14.25" customHeight="1" thickBot="1">
      <c r="A22" s="20" t="s">
        <v>51</v>
      </c>
      <c r="B22" s="3" t="s">
        <v>14</v>
      </c>
      <c r="C22" s="47">
        <v>163319.02</v>
      </c>
      <c r="D22" s="47">
        <v>145310.02</v>
      </c>
      <c r="E22" s="63">
        <v>367300</v>
      </c>
      <c r="F22" s="47">
        <v>367318.53</v>
      </c>
      <c r="G22" s="57">
        <f t="shared" si="0"/>
        <v>100.00504492240677</v>
      </c>
      <c r="H22" s="58">
        <f t="shared" si="1"/>
        <v>252.78265738315918</v>
      </c>
      <c r="I22" s="2">
        <f t="shared" si="2"/>
        <v>4.914183348472996</v>
      </c>
      <c r="J22" s="2">
        <f t="shared" si="3"/>
        <v>0.8515042147580374</v>
      </c>
    </row>
    <row r="23" spans="1:10" ht="14.25" customHeight="1" thickBot="1">
      <c r="A23" s="36" t="s">
        <v>36</v>
      </c>
      <c r="B23" s="37"/>
      <c r="C23" s="42">
        <f>SUM(C7:C22)</f>
        <v>7357040.769999999</v>
      </c>
      <c r="D23" s="42">
        <f>SUM(D7:D22)</f>
        <v>7728254.389999999</v>
      </c>
      <c r="E23" s="42">
        <f>SUM(E7:E22)</f>
        <v>9051300</v>
      </c>
      <c r="F23" s="42">
        <f>SUM(F7:F22)</f>
        <v>7474660.669999999</v>
      </c>
      <c r="G23" s="38">
        <f t="shared" si="0"/>
        <v>82.58107310552074</v>
      </c>
      <c r="H23" s="39">
        <f t="shared" si="1"/>
        <v>96.71861578045181</v>
      </c>
      <c r="I23" s="33">
        <f t="shared" si="2"/>
        <v>100</v>
      </c>
      <c r="J23" s="33">
        <f t="shared" si="3"/>
        <v>17.32748158496424</v>
      </c>
    </row>
    <row r="24" spans="1:10" ht="14.25" customHeight="1">
      <c r="A24" s="21" t="s">
        <v>15</v>
      </c>
      <c r="B24" s="4" t="s">
        <v>16</v>
      </c>
      <c r="C24" s="45">
        <v>12252100</v>
      </c>
      <c r="D24" s="45">
        <v>12252100</v>
      </c>
      <c r="E24" s="61">
        <v>12284300</v>
      </c>
      <c r="F24" s="45">
        <v>12284300</v>
      </c>
      <c r="G24" s="17">
        <f t="shared" si="0"/>
        <v>100</v>
      </c>
      <c r="H24" s="28">
        <f t="shared" si="1"/>
        <v>100.2628120893561</v>
      </c>
      <c r="J24" s="2">
        <f t="shared" si="3"/>
        <v>28.477009382979286</v>
      </c>
    </row>
    <row r="25" spans="1:10" ht="14.25" customHeight="1">
      <c r="A25" s="21" t="s">
        <v>18</v>
      </c>
      <c r="B25" s="4" t="s">
        <v>17</v>
      </c>
      <c r="C25" s="46">
        <v>17510298.39</v>
      </c>
      <c r="D25" s="46">
        <v>17315598.39</v>
      </c>
      <c r="E25" s="62">
        <v>18887453.35</v>
      </c>
      <c r="F25" s="46">
        <v>17534436.76</v>
      </c>
      <c r="G25" s="17">
        <f t="shared" si="0"/>
        <v>92.83642656885768</v>
      </c>
      <c r="H25" s="28">
        <f t="shared" si="1"/>
        <v>101.26382216237116</v>
      </c>
      <c r="J25" s="2">
        <f t="shared" si="3"/>
        <v>40.6476820119809</v>
      </c>
    </row>
    <row r="26" spans="1:10" ht="13.5" customHeight="1">
      <c r="A26" s="19" t="s">
        <v>9</v>
      </c>
      <c r="B26" s="1" t="s">
        <v>22</v>
      </c>
      <c r="C26" s="46">
        <v>748262</v>
      </c>
      <c r="D26" s="46">
        <v>748262</v>
      </c>
      <c r="E26" s="62">
        <v>281820</v>
      </c>
      <c r="F26" s="46">
        <v>281820</v>
      </c>
      <c r="G26" s="17">
        <f t="shared" si="0"/>
        <v>100</v>
      </c>
      <c r="H26" s="28">
        <f t="shared" si="1"/>
        <v>37.66327837041036</v>
      </c>
      <c r="J26" s="2">
        <f t="shared" si="3"/>
        <v>0.6533046884487698</v>
      </c>
    </row>
    <row r="27" spans="1:10" ht="16.5" customHeight="1">
      <c r="A27" s="20" t="s">
        <v>23</v>
      </c>
      <c r="B27" s="1" t="s">
        <v>24</v>
      </c>
      <c r="C27" s="47">
        <v>3610346.85</v>
      </c>
      <c r="D27" s="47">
        <v>2528264.09</v>
      </c>
      <c r="E27" s="63">
        <v>6129534.32</v>
      </c>
      <c r="F27" s="47">
        <v>5569788.19</v>
      </c>
      <c r="G27" s="17">
        <f t="shared" si="0"/>
        <v>90.86804803142043</v>
      </c>
      <c r="H27" s="28">
        <f t="shared" si="1"/>
        <v>220.300885972715</v>
      </c>
      <c r="J27" s="2">
        <f t="shared" si="3"/>
        <v>12.911676737611197</v>
      </c>
    </row>
    <row r="28" spans="1:10" ht="16.5" customHeight="1">
      <c r="A28" s="20" t="s">
        <v>57</v>
      </c>
      <c r="B28" s="3" t="s">
        <v>56</v>
      </c>
      <c r="C28" s="47">
        <v>0</v>
      </c>
      <c r="D28" s="47">
        <v>0</v>
      </c>
      <c r="E28" s="63">
        <v>4600</v>
      </c>
      <c r="F28" s="47">
        <v>4600</v>
      </c>
      <c r="G28" s="17">
        <f t="shared" si="0"/>
        <v>100</v>
      </c>
      <c r="H28" s="40" t="e">
        <f t="shared" si="1"/>
        <v>#DIV/0!</v>
      </c>
      <c r="J28" s="2">
        <f t="shared" si="3"/>
        <v>0.010663549665972397</v>
      </c>
    </row>
    <row r="29" spans="1:10" ht="16.5" customHeight="1" thickBot="1">
      <c r="A29" s="26" t="s">
        <v>30</v>
      </c>
      <c r="B29" s="27" t="s">
        <v>31</v>
      </c>
      <c r="C29" s="48">
        <v>-372608.3</v>
      </c>
      <c r="D29" s="48">
        <v>-372608.3</v>
      </c>
      <c r="E29" s="64">
        <v>0</v>
      </c>
      <c r="F29" s="48">
        <v>-12000</v>
      </c>
      <c r="G29" s="17" t="e">
        <f t="shared" si="0"/>
        <v>#DIV/0!</v>
      </c>
      <c r="H29" s="66">
        <f t="shared" si="1"/>
        <v>3.2205401758361263</v>
      </c>
      <c r="J29" s="2">
        <f t="shared" si="3"/>
        <v>-0.027817955650362772</v>
      </c>
    </row>
    <row r="30" spans="1:10" ht="15.75" customHeight="1" thickBot="1">
      <c r="A30" s="36" t="s">
        <v>7</v>
      </c>
      <c r="B30" s="37"/>
      <c r="C30" s="43">
        <f>SUM(C24:C29)</f>
        <v>33748398.940000005</v>
      </c>
      <c r="D30" s="43">
        <f>D27+D26+D25+D24+D29</f>
        <v>32471616.18</v>
      </c>
      <c r="E30" s="43">
        <f>SUM(E24:E29)</f>
        <v>37587707.67</v>
      </c>
      <c r="F30" s="43">
        <f>SUM(F24:F29)</f>
        <v>35662944.95</v>
      </c>
      <c r="G30" s="38">
        <f t="shared" si="0"/>
        <v>94.87927612692323</v>
      </c>
      <c r="H30" s="39">
        <f t="shared" si="1"/>
        <v>109.82805645493437</v>
      </c>
      <c r="J30" s="33">
        <f t="shared" si="3"/>
        <v>82.67251841503575</v>
      </c>
    </row>
    <row r="31" spans="1:10" ht="14.25" thickBot="1">
      <c r="A31" s="41" t="s">
        <v>8</v>
      </c>
      <c r="B31" s="37"/>
      <c r="C31" s="42">
        <f>C30+C23</f>
        <v>41105439.71</v>
      </c>
      <c r="D31" s="42">
        <f>D30+D23</f>
        <v>40199870.57</v>
      </c>
      <c r="E31" s="42">
        <f>E30+E23</f>
        <v>46639007.67</v>
      </c>
      <c r="F31" s="42">
        <f>F30+F23</f>
        <v>43137605.620000005</v>
      </c>
      <c r="G31" s="38">
        <f t="shared" si="0"/>
        <v>92.49254599331402</v>
      </c>
      <c r="H31" s="39">
        <f t="shared" si="1"/>
        <v>107.30782216048316</v>
      </c>
      <c r="J31" s="33">
        <f t="shared" si="3"/>
        <v>100</v>
      </c>
    </row>
    <row r="32" spans="1:8" ht="13.5">
      <c r="A32" s="11"/>
      <c r="B32" s="6"/>
      <c r="C32" s="7"/>
      <c r="D32" s="52"/>
      <c r="E32" s="52"/>
      <c r="G32" s="59"/>
      <c r="H32" s="59"/>
    </row>
    <row r="33" spans="1:6" ht="13.5">
      <c r="A33" s="11"/>
      <c r="B33" s="8"/>
      <c r="C33" s="7"/>
      <c r="D33" s="52"/>
      <c r="E33" s="52"/>
      <c r="F33" s="55"/>
    </row>
    <row r="34" spans="1:6" ht="13.5">
      <c r="A34" s="11"/>
      <c r="B34" s="8"/>
      <c r="C34" s="7"/>
      <c r="D34" s="52"/>
      <c r="E34" s="52"/>
      <c r="F34" s="55"/>
    </row>
  </sheetData>
  <sheetProtection/>
  <mergeCells count="9">
    <mergeCell ref="I5:J5"/>
    <mergeCell ref="A1:H1"/>
    <mergeCell ref="A5:A6"/>
    <mergeCell ref="B5:B6"/>
    <mergeCell ref="C5:C6"/>
    <mergeCell ref="D5:D6"/>
    <mergeCell ref="E5:E6"/>
    <mergeCell ref="F5:F6"/>
    <mergeCell ref="G5:H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2019-12-16T14:01:31Z</cp:lastPrinted>
  <dcterms:created xsi:type="dcterms:W3CDTF">2006-03-15T12:33:34Z</dcterms:created>
  <dcterms:modified xsi:type="dcterms:W3CDTF">2019-12-16T14:01:34Z</dcterms:modified>
  <cp:category/>
  <cp:version/>
  <cp:contentType/>
  <cp:contentStatus/>
</cp:coreProperties>
</file>