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8210" windowHeight="1243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<sst xmlns="http://schemas.openxmlformats.org/spreadsheetml/2006/main" count="63" uniqueCount="63">
  <si>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</si>
  <si>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</si>
  <si>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</si>
  <si>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</si>
  <si>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</si>
  <si>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</si>
  <si>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</si>
  <si>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</si>
  <si>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</si>
  <si>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</si>
  <si>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</si>
  <si>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</si>
  <si>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</si>
  <si>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</si>
  <si>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</si>
  <si>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</si>
  <si>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</si>
  <si>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</si>
  <si>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</si>
  <si>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</si>
  <si>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</si>
  <si>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</si>
  <si>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</si>
  <si>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</si>
  <si>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</si>
  <si>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</si>
  <si>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</si>
  <si>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</si>
  <si>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</si>
  <si>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</si>
  <si>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</si>
  <si>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</si>
  <si>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</si>
  <si>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</si>
  <si>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</si>
  <si>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</si>
  <si>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</si>
  <si>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</si>
  <si>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</si>
  <si>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</si>
  <si>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</si>
  <si>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</si>
  <si>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</si>
  <si>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</si>
  <si>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</si>
  <si>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</si>
  <si>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11105075000000</t>
  </si>
  <si>
    <t>10606000000000</t>
  </si>
  <si>
    <t>20700000000000</t>
  </si>
  <si>
    <t>Прочие безвозмездные поступления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</si>
  <si>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2020 год</t>
  </si>
  <si>
    <t>План 2020 г.</t>
  </si>
  <si>
    <t>к плану 2020 г.</t>
  </si>
  <si>
    <t>структура факт 2020 г</t>
  </si>
  <si>
    <t>доходы от возврата остатков межбюджетных трансфертов</t>
  </si>
  <si>
    <t>21800000000000</t>
  </si>
  <si>
    <t>Факт 2019 г.</t>
  </si>
  <si>
    <t>на 01.05.2020 г.</t>
  </si>
  <si>
    <t>Факт 4 мес.     2019 г.</t>
  </si>
  <si>
    <t>План 1 полуг.    2020 г.</t>
  </si>
  <si>
    <t>Факт 4 мес.     2020 г.</t>
  </si>
  <si>
    <t>к плану       1 полуг.    2020 г.</t>
  </si>
  <si>
    <t>к Факту      4 мес.    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</si>
</sst>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53" customWidth="1"/>
    <col min="5" max="5" width="13.00390625" style="53" customWidth="1"/>
    <col min="6" max="6" width="13.75390625" style="53" customWidth="1"/>
    <col min="7" max="7" width="12.125" style="53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5" customFormat="1" ht="41.25" customHeight="1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</row>
    <row r="2" spans="1:7" ht="15.75">
      <c r="A2" s="12"/>
      <c r="B2" s="14"/>
      <c r="C2" s="13"/>
      <c r="D2" s="49"/>
      <c r="E2" s="49"/>
      <c r="F2" s="49"/>
      <c r="G2" s="54"/>
    </row>
    <row r="3" spans="1:7" ht="15.75">
      <c r="A3" s="16" t="s">
        <v>57</v>
      </c>
      <c r="C3" s="29"/>
      <c r="D3" s="50"/>
      <c r="E3" s="50"/>
      <c r="F3" s="50"/>
      <c r="G3" s="55"/>
    </row>
    <row r="4" spans="1:9" ht="13.5" thickBot="1">
      <c r="A4" s="9"/>
      <c r="B4" s="10"/>
      <c r="D4" s="51"/>
      <c r="E4" s="51"/>
      <c r="F4" s="51"/>
      <c r="G4" s="56"/>
      <c r="H4" s="5" t="s">
        <v>36</v>
      </c>
      <c r="I4" t="s">
        <v>22</v>
      </c>
    </row>
    <row r="5" spans="1:12" ht="30.75" customHeight="1">
      <c r="A5" s="72" t="s">
        <v>0</v>
      </c>
      <c r="B5" s="74" t="s">
        <v>1</v>
      </c>
      <c r="C5" s="76" t="s">
        <v>56</v>
      </c>
      <c r="D5" s="76" t="s">
        <v>58</v>
      </c>
      <c r="E5" s="76" t="s">
        <v>51</v>
      </c>
      <c r="F5" s="76" t="s">
        <v>59</v>
      </c>
      <c r="G5" s="76" t="s">
        <v>60</v>
      </c>
      <c r="H5" s="69" t="s">
        <v>18</v>
      </c>
      <c r="I5" s="70"/>
      <c r="J5" s="71"/>
      <c r="K5" s="67" t="s">
        <v>53</v>
      </c>
      <c r="L5" s="68"/>
    </row>
    <row r="6" spans="1:12" ht="36.75" customHeight="1" thickBot="1">
      <c r="A6" s="73"/>
      <c r="B6" s="75"/>
      <c r="C6" s="77"/>
      <c r="D6" s="77"/>
      <c r="E6" s="77"/>
      <c r="F6" s="77"/>
      <c r="G6" s="77"/>
      <c r="H6" s="22" t="s">
        <v>52</v>
      </c>
      <c r="I6" s="22" t="s">
        <v>61</v>
      </c>
      <c r="J6" s="23" t="s">
        <v>62</v>
      </c>
      <c r="K6" s="31" t="s">
        <v>40</v>
      </c>
      <c r="L6" s="32" t="s">
        <v>41</v>
      </c>
    </row>
    <row r="7" spans="1:12" ht="13.5">
      <c r="A7" s="18" t="s">
        <v>6</v>
      </c>
      <c r="B7" s="1" t="s">
        <v>10</v>
      </c>
      <c r="C7" s="44">
        <v>3208037.04</v>
      </c>
      <c r="D7" s="44">
        <v>805216.37</v>
      </c>
      <c r="E7" s="61">
        <v>2901500</v>
      </c>
      <c r="F7" s="61">
        <v>1336800</v>
      </c>
      <c r="G7" s="44">
        <v>1422572.6</v>
      </c>
      <c r="H7" s="34">
        <f>G7/E7*100</f>
        <v>49.028867826986044</v>
      </c>
      <c r="I7" s="34">
        <f>G7/F7*100</f>
        <v>106.41626271693599</v>
      </c>
      <c r="J7" s="35">
        <f>G7/D7*100</f>
        <v>176.66960744973431</v>
      </c>
      <c r="K7" s="2">
        <f>G7/$G$21*100</f>
        <v>53.868856170996274</v>
      </c>
      <c r="L7" s="2">
        <f>G7/$G$30*100</f>
        <v>12.139624599258802</v>
      </c>
    </row>
    <row r="8" spans="1:12" ht="13.5">
      <c r="A8" s="18" t="s">
        <v>45</v>
      </c>
      <c r="B8" s="1" t="s">
        <v>44</v>
      </c>
      <c r="C8" s="45">
        <v>2323047.88</v>
      </c>
      <c r="D8" s="45">
        <v>738892.08</v>
      </c>
      <c r="E8" s="62">
        <v>2388100</v>
      </c>
      <c r="F8" s="62">
        <v>1194000</v>
      </c>
      <c r="G8" s="45">
        <v>702568.94</v>
      </c>
      <c r="H8" s="24">
        <f>G8/E8*100</f>
        <v>29.41957790712281</v>
      </c>
      <c r="I8" s="24">
        <f>G8/F8*100</f>
        <v>58.84161976549414</v>
      </c>
      <c r="J8" s="25">
        <f>G8/D8*100</f>
        <v>95.08410754653102</v>
      </c>
      <c r="K8" s="2">
        <f>G8/$G$21*100</f>
        <v>26.60432597891264</v>
      </c>
      <c r="L8" s="2">
        <f>G8/$G$30*100</f>
        <v>5.995422087209596</v>
      </c>
    </row>
    <row r="9" spans="1:12" ht="13.5">
      <c r="A9" s="19" t="s">
        <v>2</v>
      </c>
      <c r="B9" s="1" t="s">
        <v>11</v>
      </c>
      <c r="C9" s="46">
        <v>30264.05</v>
      </c>
      <c r="D9" s="46">
        <v>30042.74</v>
      </c>
      <c r="E9" s="63">
        <v>45000</v>
      </c>
      <c r="F9" s="63">
        <v>45000</v>
      </c>
      <c r="G9" s="46">
        <v>7233.5</v>
      </c>
      <c r="H9" s="24">
        <f>G9/E9*100</f>
        <v>16.074444444444445</v>
      </c>
      <c r="I9" s="17">
        <f>G9/F9*100</f>
        <v>16.074444444444445</v>
      </c>
      <c r="J9" s="28">
        <f>G9/D9*100</f>
        <v>24.07736444811625</v>
      </c>
      <c r="K9" s="2">
        <f>G9/$G$21*100</f>
        <v>0.27391246753445236</v>
      </c>
      <c r="L9" s="2">
        <f>G9/$G$30*100</f>
        <v>0.0617275874276916</v>
      </c>
    </row>
    <row r="10" spans="1:12" ht="13.5">
      <c r="A10" s="19" t="s">
        <v>3</v>
      </c>
      <c r="B10" s="1" t="s">
        <v>12</v>
      </c>
      <c r="C10" s="46">
        <v>277764.6</v>
      </c>
      <c r="D10" s="46">
        <v>29414.6</v>
      </c>
      <c r="E10" s="63">
        <v>286000</v>
      </c>
      <c r="F10" s="63">
        <v>18000</v>
      </c>
      <c r="G10" s="46">
        <v>16881.75</v>
      </c>
      <c r="H10" s="24">
        <f aca="true" t="shared" si="0" ref="H10:H30">G10/E10*100</f>
        <v>5.902709790209791</v>
      </c>
      <c r="I10" s="24">
        <f aca="true" t="shared" si="1" ref="I10:I30">G10/F10*100</f>
        <v>93.7875</v>
      </c>
      <c r="J10" s="25">
        <f>G10/D10*100</f>
        <v>57.39241737096544</v>
      </c>
      <c r="K10" s="2">
        <f>G10/$G$21*100</f>
        <v>0.6392647817515368</v>
      </c>
      <c r="L10" s="2">
        <f>G10/$G$30*100</f>
        <v>0.14406161596148925</v>
      </c>
    </row>
    <row r="11" spans="1:12" ht="15" customHeight="1">
      <c r="A11" s="19" t="s">
        <v>4</v>
      </c>
      <c r="B11" s="1" t="s">
        <v>47</v>
      </c>
      <c r="C11" s="46">
        <v>1744589.5</v>
      </c>
      <c r="D11" s="46">
        <v>335166.54</v>
      </c>
      <c r="E11" s="63">
        <v>1835000</v>
      </c>
      <c r="F11" s="63">
        <v>425000</v>
      </c>
      <c r="G11" s="46">
        <v>364569.98</v>
      </c>
      <c r="H11" s="24">
        <f t="shared" si="0"/>
        <v>19.867573841961853</v>
      </c>
      <c r="I11" s="24">
        <f t="shared" si="1"/>
        <v>85.78117176470587</v>
      </c>
      <c r="J11" s="30">
        <f aca="true" t="shared" si="2" ref="J11:J30">G11/D11*100</f>
        <v>108.77278501606993</v>
      </c>
      <c r="K11" s="2">
        <f>G11/$G$21*100</f>
        <v>13.80524819392907</v>
      </c>
      <c r="L11" s="2">
        <f>G11/$G$30*100</f>
        <v>3.1110838893981856</v>
      </c>
    </row>
    <row r="12" spans="1:12" ht="12.75" customHeight="1">
      <c r="A12" s="19" t="s">
        <v>19</v>
      </c>
      <c r="B12" s="1" t="s">
        <v>20</v>
      </c>
      <c r="C12" s="46">
        <v>4060</v>
      </c>
      <c r="D12" s="46">
        <v>2200</v>
      </c>
      <c r="E12" s="63">
        <v>8700</v>
      </c>
      <c r="F12" s="63">
        <v>4300</v>
      </c>
      <c r="G12" s="46">
        <v>310</v>
      </c>
      <c r="H12" s="24">
        <f t="shared" si="0"/>
        <v>3.5632183908045976</v>
      </c>
      <c r="I12" s="24">
        <f t="shared" si="1"/>
        <v>7.209302325581396</v>
      </c>
      <c r="J12" s="30">
        <f t="shared" si="2"/>
        <v>14.09090909090909</v>
      </c>
      <c r="K12" s="2">
        <f>G12/$G$21*100</f>
        <v>0.011738835271401151</v>
      </c>
      <c r="L12" s="2">
        <f>G12/$G$30*100</f>
        <v>0.0026454070785352033</v>
      </c>
    </row>
    <row r="13" spans="1:12" ht="13.5" customHeight="1">
      <c r="A13" s="19" t="s">
        <v>27</v>
      </c>
      <c r="B13" s="1" t="s">
        <v>29</v>
      </c>
      <c r="C13" s="46">
        <v>18216.53</v>
      </c>
      <c r="D13" s="46">
        <v>0</v>
      </c>
      <c r="E13" s="63">
        <v>0</v>
      </c>
      <c r="F13" s="63">
        <v>0</v>
      </c>
      <c r="G13" s="46">
        <v>0</v>
      </c>
      <c r="H13" s="24" t="e">
        <f t="shared" si="0"/>
        <v>#DIV/0!</v>
      </c>
      <c r="I13" s="24" t="e">
        <f t="shared" si="1"/>
        <v>#DIV/0!</v>
      </c>
      <c r="J13" s="30" t="e">
        <f t="shared" si="2"/>
        <v>#DIV/0!</v>
      </c>
      <c r="K13" s="2">
        <f>G13/$G$21*100</f>
        <v>0</v>
      </c>
      <c r="L13" s="2">
        <f>G13/$G$30*100</f>
        <v>0</v>
      </c>
    </row>
    <row r="14" spans="1:12" ht="13.5">
      <c r="A14" s="19" t="s">
        <v>28</v>
      </c>
      <c r="B14" s="1" t="s">
        <v>46</v>
      </c>
      <c r="C14" s="46">
        <v>452290.17</v>
      </c>
      <c r="D14" s="46">
        <v>28852.56</v>
      </c>
      <c r="E14" s="63">
        <v>149500</v>
      </c>
      <c r="F14" s="63">
        <v>74800</v>
      </c>
      <c r="G14" s="46">
        <v>23777.72</v>
      </c>
      <c r="H14" s="24">
        <f t="shared" si="0"/>
        <v>15.904829431438127</v>
      </c>
      <c r="I14" s="24">
        <f t="shared" si="1"/>
        <v>31.788395721925134</v>
      </c>
      <c r="J14" s="30">
        <f t="shared" si="2"/>
        <v>82.41112747014476</v>
      </c>
      <c r="K14" s="2">
        <f>G14/$G$21*100</f>
        <v>0.9003959297080665</v>
      </c>
      <c r="L14" s="2">
        <f>G14/$G$30*100</f>
        <v>0.20290886709492928</v>
      </c>
    </row>
    <row r="15" spans="1:12" ht="13.5">
      <c r="A15" s="19" t="s">
        <v>25</v>
      </c>
      <c r="B15" s="1" t="s">
        <v>26</v>
      </c>
      <c r="C15" s="46">
        <v>200777.14</v>
      </c>
      <c r="D15" s="46">
        <v>54497.85</v>
      </c>
      <c r="E15" s="63">
        <v>165500</v>
      </c>
      <c r="F15" s="63">
        <v>82700</v>
      </c>
      <c r="G15" s="46">
        <v>60118.44</v>
      </c>
      <c r="H15" s="24">
        <f t="shared" si="0"/>
        <v>36.3253413897281</v>
      </c>
      <c r="I15" s="24">
        <f t="shared" si="1"/>
        <v>72.6946070133011</v>
      </c>
      <c r="J15" s="25">
        <f t="shared" si="2"/>
        <v>110.31341603384355</v>
      </c>
      <c r="K15" s="2">
        <f>G15/$G$21*100</f>
        <v>2.2765176255923025</v>
      </c>
      <c r="L15" s="2">
        <f>G15/$G$30*100</f>
        <v>0.513024989440303</v>
      </c>
    </row>
    <row r="16" spans="1:12" ht="13.5">
      <c r="A16" s="19" t="s">
        <v>38</v>
      </c>
      <c r="B16" s="1" t="s">
        <v>37</v>
      </c>
      <c r="C16" s="46">
        <v>207223.98</v>
      </c>
      <c r="D16" s="46">
        <v>0</v>
      </c>
      <c r="E16" s="63">
        <v>42700</v>
      </c>
      <c r="F16" s="63">
        <v>42700</v>
      </c>
      <c r="G16" s="46">
        <v>42774.21</v>
      </c>
      <c r="H16" s="24">
        <f t="shared" si="0"/>
        <v>100.17379391100702</v>
      </c>
      <c r="I16" s="24">
        <f t="shared" si="1"/>
        <v>100.17379391100702</v>
      </c>
      <c r="J16" s="25" t="e">
        <f t="shared" si="2"/>
        <v>#DIV/0!</v>
      </c>
      <c r="K16" s="2">
        <f>G16/$G$21*100</f>
        <v>1.6197400163042577</v>
      </c>
      <c r="L16" s="2">
        <f>G16/$G$30*100</f>
        <v>0.365016767460488</v>
      </c>
    </row>
    <row r="17" spans="1:12" ht="13.5" customHeight="1">
      <c r="A17" s="19" t="s">
        <v>34</v>
      </c>
      <c r="B17" s="1" t="s">
        <v>35</v>
      </c>
      <c r="C17" s="46">
        <v>0</v>
      </c>
      <c r="D17" s="46">
        <v>0</v>
      </c>
      <c r="E17" s="63">
        <v>599000</v>
      </c>
      <c r="F17" s="63">
        <v>599000</v>
      </c>
      <c r="G17" s="46">
        <v>0</v>
      </c>
      <c r="H17" s="24">
        <f t="shared" si="0"/>
        <v>0</v>
      </c>
      <c r="I17" s="24">
        <f t="shared" si="1"/>
        <v>0</v>
      </c>
      <c r="J17" s="25" t="e">
        <f t="shared" si="2"/>
        <v>#DIV/0!</v>
      </c>
      <c r="K17" s="2">
        <f>G17/$G$21*100</f>
        <v>0</v>
      </c>
      <c r="L17" s="2">
        <f>G17/$G$30*100</f>
        <v>0</v>
      </c>
    </row>
    <row r="18" spans="1:12" ht="13.5" customHeight="1">
      <c r="A18" s="19" t="s">
        <v>30</v>
      </c>
      <c r="B18" s="1" t="s">
        <v>31</v>
      </c>
      <c r="C18" s="46">
        <v>0</v>
      </c>
      <c r="D18" s="46">
        <v>0</v>
      </c>
      <c r="E18" s="63">
        <v>653000</v>
      </c>
      <c r="F18" s="63">
        <v>653000</v>
      </c>
      <c r="G18" s="46">
        <v>0</v>
      </c>
      <c r="H18" s="24">
        <f t="shared" si="0"/>
        <v>0</v>
      </c>
      <c r="I18" s="24">
        <f t="shared" si="1"/>
        <v>0</v>
      </c>
      <c r="J18" s="25" t="e">
        <f t="shared" si="2"/>
        <v>#DIV/0!</v>
      </c>
      <c r="K18" s="2">
        <f>G18/$G$21*100</f>
        <v>0</v>
      </c>
      <c r="L18" s="2">
        <f>G18/$G$30*100</f>
        <v>0</v>
      </c>
    </row>
    <row r="19" spans="1:12" ht="14.25" customHeight="1">
      <c r="A19" s="20" t="s">
        <v>42</v>
      </c>
      <c r="B19" s="3" t="s">
        <v>43</v>
      </c>
      <c r="C19" s="47">
        <v>92891.56</v>
      </c>
      <c r="D19" s="47">
        <v>0</v>
      </c>
      <c r="E19" s="64">
        <v>0</v>
      </c>
      <c r="F19" s="64">
        <v>0</v>
      </c>
      <c r="G19" s="47">
        <v>0</v>
      </c>
      <c r="H19" s="24" t="e">
        <f t="shared" si="0"/>
        <v>#DIV/0!</v>
      </c>
      <c r="I19" s="24" t="e">
        <f t="shared" si="1"/>
        <v>#DIV/0!</v>
      </c>
      <c r="J19" s="25" t="e">
        <f t="shared" si="2"/>
        <v>#DIV/0!</v>
      </c>
      <c r="K19" s="2">
        <f>G19/$G$21*100</f>
        <v>0</v>
      </c>
      <c r="L19" s="2">
        <f>G19/$G$30*100</f>
        <v>0</v>
      </c>
    </row>
    <row r="20" spans="1:12" ht="14.25" customHeight="1" thickBot="1">
      <c r="A20" s="20" t="s">
        <v>5</v>
      </c>
      <c r="B20" s="3" t="s">
        <v>13</v>
      </c>
      <c r="C20" s="47">
        <v>367318.53</v>
      </c>
      <c r="D20" s="47">
        <v>60000</v>
      </c>
      <c r="E20" s="64">
        <v>0</v>
      </c>
      <c r="F20" s="64">
        <v>0</v>
      </c>
      <c r="G20" s="47">
        <v>0</v>
      </c>
      <c r="H20" s="57" t="e">
        <f t="shared" si="0"/>
        <v>#DIV/0!</v>
      </c>
      <c r="I20" s="57" t="e">
        <f t="shared" si="1"/>
        <v>#DIV/0!</v>
      </c>
      <c r="J20" s="58">
        <f t="shared" si="2"/>
        <v>0</v>
      </c>
      <c r="K20" s="2">
        <f>G20/$G$21*100</f>
        <v>0</v>
      </c>
      <c r="L20" s="2">
        <f>G20/$G$30*100</f>
        <v>0</v>
      </c>
    </row>
    <row r="21" spans="1:12" ht="14.25" customHeight="1" thickBot="1">
      <c r="A21" s="36" t="s">
        <v>39</v>
      </c>
      <c r="B21" s="37"/>
      <c r="C21" s="42">
        <f>SUM(C7:C20)</f>
        <v>8926480.979999999</v>
      </c>
      <c r="D21" s="42">
        <f>SUM(D7:D20)</f>
        <v>2084282.7400000002</v>
      </c>
      <c r="E21" s="42">
        <f>SUM(E7:E20)</f>
        <v>9074000</v>
      </c>
      <c r="F21" s="42">
        <f>SUM(F7:F20)</f>
        <v>4475300</v>
      </c>
      <c r="G21" s="42">
        <f>SUM(G7:G20)</f>
        <v>2640807.14</v>
      </c>
      <c r="H21" s="38">
        <f t="shared" si="0"/>
        <v>29.103010138858277</v>
      </c>
      <c r="I21" s="38">
        <f t="shared" si="1"/>
        <v>59.008494179161175</v>
      </c>
      <c r="J21" s="39">
        <f t="shared" si="2"/>
        <v>126.70100314701065</v>
      </c>
      <c r="K21" s="33">
        <f>G21/$G$21*100</f>
        <v>100</v>
      </c>
      <c r="L21" s="33">
        <f>G21/$G$30*100</f>
        <v>22.53551581033002</v>
      </c>
    </row>
    <row r="22" spans="1:12" ht="14.25" customHeight="1">
      <c r="A22" s="21" t="s">
        <v>14</v>
      </c>
      <c r="B22" s="4" t="s">
        <v>15</v>
      </c>
      <c r="C22" s="45">
        <v>12284300</v>
      </c>
      <c r="D22" s="45">
        <v>8218185</v>
      </c>
      <c r="E22" s="62">
        <v>12870100</v>
      </c>
      <c r="F22" s="62">
        <v>7330060</v>
      </c>
      <c r="G22" s="45">
        <v>7330060</v>
      </c>
      <c r="H22" s="17">
        <f t="shared" si="0"/>
        <v>56.95418062019721</v>
      </c>
      <c r="I22" s="17">
        <f t="shared" si="1"/>
        <v>100</v>
      </c>
      <c r="J22" s="28">
        <f t="shared" si="2"/>
        <v>89.19317343184657</v>
      </c>
      <c r="L22" s="2">
        <f>G22/$G$30*100</f>
        <v>62.55158906479921</v>
      </c>
    </row>
    <row r="23" spans="1:12" ht="14.25" customHeight="1">
      <c r="A23" s="21" t="s">
        <v>17</v>
      </c>
      <c r="B23" s="4" t="s">
        <v>16</v>
      </c>
      <c r="C23" s="46">
        <v>17787262.41</v>
      </c>
      <c r="D23" s="46">
        <v>645950</v>
      </c>
      <c r="E23" s="63">
        <v>9537202</v>
      </c>
      <c r="F23" s="63">
        <v>3050602</v>
      </c>
      <c r="G23" s="46">
        <v>426845.87</v>
      </c>
      <c r="H23" s="17">
        <f t="shared" si="0"/>
        <v>4.475588018372685</v>
      </c>
      <c r="I23" s="17">
        <f t="shared" si="1"/>
        <v>13.99218482122545</v>
      </c>
      <c r="J23" s="28">
        <f t="shared" si="2"/>
        <v>66.08032665066955</v>
      </c>
      <c r="L23" s="2">
        <f>G23/$G$30*100</f>
        <v>3.64251963206941</v>
      </c>
    </row>
    <row r="24" spans="1:12" ht="13.5" customHeight="1">
      <c r="A24" s="19" t="s">
        <v>9</v>
      </c>
      <c r="B24" s="1" t="s">
        <v>21</v>
      </c>
      <c r="C24" s="46">
        <v>281820</v>
      </c>
      <c r="D24" s="46">
        <v>142670</v>
      </c>
      <c r="E24" s="63">
        <v>270720</v>
      </c>
      <c r="F24" s="63">
        <v>137120</v>
      </c>
      <c r="G24" s="46">
        <v>137120</v>
      </c>
      <c r="H24" s="17">
        <f t="shared" si="0"/>
        <v>50.65011820330969</v>
      </c>
      <c r="I24" s="17">
        <f t="shared" si="1"/>
        <v>100</v>
      </c>
      <c r="J24" s="28">
        <f t="shared" si="2"/>
        <v>96.10990397420622</v>
      </c>
      <c r="L24" s="2">
        <f>G24/$G$30*100</f>
        <v>1.1701232858346682</v>
      </c>
    </row>
    <row r="25" spans="1:12" ht="16.5" customHeight="1">
      <c r="A25" s="20" t="s">
        <v>23</v>
      </c>
      <c r="B25" s="1" t="s">
        <v>24</v>
      </c>
      <c r="C25" s="47">
        <v>6499591.97</v>
      </c>
      <c r="D25" s="47">
        <v>513287.25</v>
      </c>
      <c r="E25" s="64">
        <v>2924119.01</v>
      </c>
      <c r="F25" s="64">
        <v>1601919.01</v>
      </c>
      <c r="G25" s="47">
        <v>1155862.78</v>
      </c>
      <c r="H25" s="17">
        <f t="shared" si="0"/>
        <v>39.52858197792709</v>
      </c>
      <c r="I25" s="17">
        <f t="shared" si="1"/>
        <v>72.15488253678942</v>
      </c>
      <c r="J25" s="28">
        <f t="shared" si="2"/>
        <v>225.1882897928986</v>
      </c>
      <c r="L25" s="2">
        <f>G25/$G$30*100</f>
        <v>9.863637354927029</v>
      </c>
    </row>
    <row r="26" spans="1:12" ht="16.5" customHeight="1">
      <c r="A26" s="20" t="s">
        <v>49</v>
      </c>
      <c r="B26" s="3" t="s">
        <v>48</v>
      </c>
      <c r="C26" s="47">
        <v>4600</v>
      </c>
      <c r="D26" s="47">
        <v>0</v>
      </c>
      <c r="E26" s="64">
        <v>0</v>
      </c>
      <c r="F26" s="64">
        <v>0</v>
      </c>
      <c r="G26" s="47">
        <v>0</v>
      </c>
      <c r="H26" s="17" t="e">
        <f t="shared" si="0"/>
        <v>#DIV/0!</v>
      </c>
      <c r="I26" s="24" t="e">
        <f t="shared" si="1"/>
        <v>#DIV/0!</v>
      </c>
      <c r="J26" s="25" t="e">
        <f t="shared" si="2"/>
        <v>#DIV/0!</v>
      </c>
      <c r="L26" s="2">
        <f>G26/$G$30*100</f>
        <v>0</v>
      </c>
    </row>
    <row r="27" spans="1:12" ht="16.5" customHeight="1">
      <c r="A27" s="20" t="s">
        <v>54</v>
      </c>
      <c r="B27" s="3" t="s">
        <v>55</v>
      </c>
      <c r="C27" s="47">
        <v>0</v>
      </c>
      <c r="D27" s="47">
        <v>0</v>
      </c>
      <c r="E27" s="64">
        <v>27800</v>
      </c>
      <c r="F27" s="64">
        <v>27800</v>
      </c>
      <c r="G27" s="47">
        <v>27727.53</v>
      </c>
      <c r="H27" s="17">
        <f>G27/E27*100</f>
        <v>99.7393165467626</v>
      </c>
      <c r="I27" s="24">
        <f>G27/F27*100</f>
        <v>99.7393165467626</v>
      </c>
      <c r="J27" s="25" t="e">
        <f>G27/D27*100</f>
        <v>#DIV/0!</v>
      </c>
      <c r="L27" s="2">
        <f>G27/$G$30*100</f>
        <v>0.2366148520396684</v>
      </c>
    </row>
    <row r="28" spans="1:12" ht="16.5" customHeight="1" thickBot="1">
      <c r="A28" s="26" t="s">
        <v>32</v>
      </c>
      <c r="B28" s="27" t="s">
        <v>33</v>
      </c>
      <c r="C28" s="48">
        <v>-12000</v>
      </c>
      <c r="D28" s="48">
        <v>-12000</v>
      </c>
      <c r="E28" s="65">
        <v>0</v>
      </c>
      <c r="F28" s="65">
        <v>0</v>
      </c>
      <c r="G28" s="48">
        <v>0</v>
      </c>
      <c r="H28" s="17" t="e">
        <f t="shared" si="0"/>
        <v>#DIV/0!</v>
      </c>
      <c r="I28" s="59" t="e">
        <f t="shared" si="1"/>
        <v>#DIV/0!</v>
      </c>
      <c r="J28" s="40">
        <f t="shared" si="2"/>
        <v>0</v>
      </c>
      <c r="L28" s="2">
        <f>G28/$G$30*100</f>
        <v>0</v>
      </c>
    </row>
    <row r="29" spans="1:12" ht="15.75" customHeight="1" thickBot="1">
      <c r="A29" s="36" t="s">
        <v>7</v>
      </c>
      <c r="B29" s="37"/>
      <c r="C29" s="43">
        <f>SUM(C22:C28)</f>
        <v>36845574.38</v>
      </c>
      <c r="D29" s="43">
        <f>D25+D24+D23+D22+D28</f>
        <v>9508092.25</v>
      </c>
      <c r="E29" s="43">
        <f>SUM(E22:E28)</f>
        <v>25629941.009999998</v>
      </c>
      <c r="F29" s="43">
        <f>SUM(F22:F28)</f>
        <v>12147501.01</v>
      </c>
      <c r="G29" s="43">
        <f>SUM(G22:G28)</f>
        <v>9077616.18</v>
      </c>
      <c r="H29" s="38">
        <f t="shared" si="0"/>
        <v>35.41801433120037</v>
      </c>
      <c r="I29" s="38">
        <f t="shared" si="1"/>
        <v>74.72826034364742</v>
      </c>
      <c r="J29" s="39">
        <f t="shared" si="2"/>
        <v>95.47252951821118</v>
      </c>
      <c r="L29" s="33">
        <f>G29/$G$30*100</f>
        <v>77.46448418966997</v>
      </c>
    </row>
    <row r="30" spans="1:12" ht="14.25" thickBot="1">
      <c r="A30" s="41" t="s">
        <v>8</v>
      </c>
      <c r="B30" s="37"/>
      <c r="C30" s="42">
        <f>C29+C21</f>
        <v>45772055.36</v>
      </c>
      <c r="D30" s="42">
        <f>D29+D21</f>
        <v>11592374.99</v>
      </c>
      <c r="E30" s="42">
        <f>E29+E21</f>
        <v>34703941.01</v>
      </c>
      <c r="F30" s="42">
        <f>F29+F21</f>
        <v>16622801.01</v>
      </c>
      <c r="G30" s="42">
        <f>G29+G21</f>
        <v>11718423.32</v>
      </c>
      <c r="H30" s="38">
        <f t="shared" si="0"/>
        <v>33.766837364734215</v>
      </c>
      <c r="I30" s="38">
        <f t="shared" si="1"/>
        <v>70.4960813340086</v>
      </c>
      <c r="J30" s="39">
        <f t="shared" si="2"/>
        <v>101.08733827286241</v>
      </c>
      <c r="L30" s="33">
        <f>G30/$G$30*100</f>
        <v>100</v>
      </c>
    </row>
    <row r="31" spans="1:10" ht="13.5">
      <c r="A31" s="11"/>
      <c r="B31" s="6"/>
      <c r="C31" s="7"/>
      <c r="D31" s="52"/>
      <c r="E31" s="52"/>
      <c r="F31" s="52"/>
      <c r="H31" s="60"/>
      <c r="I31" s="60"/>
      <c r="J31" s="60"/>
    </row>
    <row r="32" spans="1:7" ht="13.5">
      <c r="A32" s="11"/>
      <c r="B32" s="8"/>
      <c r="C32" s="7"/>
      <c r="D32" s="52"/>
      <c r="E32" s="52"/>
      <c r="F32" s="52"/>
      <c r="G32" s="55"/>
    </row>
    <row r="33" spans="1:7" ht="13.5">
      <c r="A33" s="11"/>
      <c r="B33" s="8"/>
      <c r="C33" s="7"/>
      <c r="D33" s="52"/>
      <c r="E33" s="52"/>
      <c r="F33" s="52"/>
      <c r="G33" s="55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2020-04-01T11:56:25Z</cp:lastPrinted>
  <dcterms:created xsi:type="dcterms:W3CDTF">2006-03-15T12:33:34Z</dcterms:created>
  <dcterms:modified xsi:type="dcterms:W3CDTF">2020-05-18T11:31:46Z</dcterms:modified>
  <cp:category/>
  <cp:version/>
  <cp:contentType/>
  <cp:contentStatus/>
</cp:coreProperties>
</file>