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01" windowWidth="16050" windowHeight="1228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<sst xmlns="http://schemas.openxmlformats.org/spreadsheetml/2006/main" count="53" uniqueCount="53">
  <si>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</si>
  <si>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</si>
  <si>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</si>
  <si>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</si>
  <si>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</si>
  <si>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</si>
  <si>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</si>
  <si>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</si>
  <si>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</si>
  <si>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</si>
  <si>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</si>
  <si>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</si>
  <si>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</si>
  <si>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</si>
  <si>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</si>
  <si>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</si>
  <si>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</si>
  <si>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</si>
  <si>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</si>
  <si>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</si>
  <si>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</si>
  <si>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</si>
  <si>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</si>
  <si>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</si>
  <si>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</si>
  <si>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</si>
  <si>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</si>
  <si>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</si>
  <si>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</si>
  <si>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</si>
  <si>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</si>
  <si>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</si>
  <si>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</si>
  <si>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</si>
  <si>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</si>
  <si>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</si>
  <si>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</si>
  <si>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</si>
  <si>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11105075000000</t>
  </si>
  <si>
    <t>10606000000000</t>
  </si>
  <si>
    <t>Факт 1 мес.   2020 г.</t>
  </si>
  <si>
    <t>доходы от возврата остатков межбюджетных трансфертов</t>
  </si>
  <si>
    <t>21800000000000</t>
  </si>
  <si>
    <t>Факт 2020 г.</t>
  </si>
  <si>
    <t>План 2021 г.</t>
  </si>
  <si>
    <t>План 1 кв.    2021 г.</t>
  </si>
  <si>
    <t>Факт 1 мес.   2021 г.</t>
  </si>
  <si>
    <t>к плану 2021 г.</t>
  </si>
  <si>
    <t>к плану       1 кв.    2021 г.</t>
  </si>
  <si>
    <t>к Факту      1 мес.    2020 г.</t>
  </si>
  <si>
    <t>структура факт 2021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</si>
  <si>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2021 год</t>
  </si>
  <si>
    <t>на 01.02.2021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</si>
</sst>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3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1" xfId="0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49" fontId="6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 wrapText="1"/>
    </xf>
    <xf numFmtId="172" fontId="6" fillId="0" borderId="24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49" fontId="12" fillId="0" borderId="23" xfId="0" applyNumberFormat="1" applyFont="1" applyBorder="1" applyAlignment="1">
      <alignment horizontal="left" vertical="center"/>
    </xf>
    <xf numFmtId="4" fontId="6" fillId="33" borderId="24" xfId="0" applyNumberFormat="1" applyFont="1" applyFill="1" applyBorder="1" applyAlignment="1">
      <alignment horizontal="right" vertical="center" wrapText="1"/>
    </xf>
    <xf numFmtId="4" fontId="6" fillId="33" borderId="24" xfId="0" applyNumberFormat="1" applyFont="1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1" fillId="0" borderId="21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24" sqref="A24:IV24"/>
    </sheetView>
  </sheetViews>
  <sheetFormatPr defaultColWidth="9.00390625" defaultRowHeight="12.75"/>
  <cols>
    <col min="1" max="1" width="34.625" style="0" customWidth="1"/>
    <col min="2" max="2" width="16.75390625" style="0" customWidth="1"/>
    <col min="3" max="3" width="14.625" style="0" customWidth="1"/>
    <col min="4" max="4" width="13.25390625" style="0" customWidth="1"/>
    <col min="5" max="5" width="13.00390625" style="57" customWidth="1"/>
    <col min="6" max="6" width="11.625" style="57" customWidth="1"/>
    <col min="7" max="7" width="12.125" style="57" customWidth="1"/>
    <col min="8" max="8" width="9.875" style="0" customWidth="1"/>
    <col min="9" max="9" width="8.375" style="0" customWidth="1"/>
    <col min="10" max="10" width="8.75390625" style="0" customWidth="1"/>
    <col min="11" max="11" width="9.25390625" style="0" customWidth="1"/>
  </cols>
  <sheetData>
    <row r="1" spans="1:10" s="16" customFormat="1" ht="41.2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</row>
    <row r="2" spans="1:7" ht="15.75">
      <c r="A2" s="13"/>
      <c r="B2" s="15"/>
      <c r="C2" s="14"/>
      <c r="D2" s="14"/>
      <c r="E2" s="47"/>
      <c r="F2" s="47"/>
      <c r="G2" s="58"/>
    </row>
    <row r="3" spans="1:7" ht="15.75">
      <c r="A3" s="17" t="s">
        <v>52</v>
      </c>
      <c r="C3" s="28"/>
      <c r="D3" s="1"/>
      <c r="E3" s="48"/>
      <c r="F3" s="48"/>
      <c r="G3" s="59"/>
    </row>
    <row r="4" spans="1:9" ht="13.5" thickBot="1">
      <c r="A4" s="10"/>
      <c r="B4" s="11"/>
      <c r="D4" s="6"/>
      <c r="E4" s="49"/>
      <c r="F4" s="49"/>
      <c r="G4" s="60"/>
      <c r="H4" s="6" t="s">
        <v>28</v>
      </c>
      <c r="I4" t="s">
        <v>20</v>
      </c>
    </row>
    <row r="5" spans="1:12" ht="30.75" customHeight="1">
      <c r="A5" s="71" t="s">
        <v>0</v>
      </c>
      <c r="B5" s="73" t="s">
        <v>1</v>
      </c>
      <c r="C5" s="75" t="s">
        <v>43</v>
      </c>
      <c r="D5" s="75" t="s">
        <v>40</v>
      </c>
      <c r="E5" s="77" t="s">
        <v>44</v>
      </c>
      <c r="F5" s="77" t="s">
        <v>45</v>
      </c>
      <c r="G5" s="77" t="s">
        <v>46</v>
      </c>
      <c r="H5" s="68" t="s">
        <v>16</v>
      </c>
      <c r="I5" s="69"/>
      <c r="J5" s="70"/>
      <c r="K5" s="66" t="s">
        <v>50</v>
      </c>
      <c r="L5" s="67"/>
    </row>
    <row r="6" spans="1:12" ht="36.75" customHeight="1" thickBot="1">
      <c r="A6" s="72"/>
      <c r="B6" s="74"/>
      <c r="C6" s="76"/>
      <c r="D6" s="76"/>
      <c r="E6" s="78"/>
      <c r="F6" s="78"/>
      <c r="G6" s="78"/>
      <c r="H6" s="23" t="s">
        <v>47</v>
      </c>
      <c r="I6" s="23" t="s">
        <v>48</v>
      </c>
      <c r="J6" s="24" t="s">
        <v>49</v>
      </c>
      <c r="K6" s="30" t="s">
        <v>32</v>
      </c>
      <c r="L6" s="31" t="s">
        <v>33</v>
      </c>
    </row>
    <row r="7" spans="1:12" ht="13.5">
      <c r="A7" s="19" t="s">
        <v>5</v>
      </c>
      <c r="B7" s="2" t="s">
        <v>9</v>
      </c>
      <c r="C7" s="42">
        <v>3860577.03</v>
      </c>
      <c r="D7" s="42">
        <v>163403.72</v>
      </c>
      <c r="E7" s="50">
        <v>4419400</v>
      </c>
      <c r="F7" s="50">
        <v>927300</v>
      </c>
      <c r="G7" s="61">
        <v>131384.29</v>
      </c>
      <c r="H7" s="33">
        <f>G7/E7*100</f>
        <v>2.9728988097931848</v>
      </c>
      <c r="I7" s="33">
        <f>G7/F7*100</f>
        <v>14.168477299687265</v>
      </c>
      <c r="J7" s="34">
        <f>G7/D7*100</f>
        <v>80.40471171647745</v>
      </c>
      <c r="K7" s="3">
        <f>G7/$G$18*100</f>
        <v>31.898999963314196</v>
      </c>
      <c r="L7" s="3">
        <f>G7/$G$25*100</f>
        <v>3.038320328172097</v>
      </c>
    </row>
    <row r="8" spans="1:12" ht="13.5">
      <c r="A8" s="19" t="s">
        <v>37</v>
      </c>
      <c r="B8" s="2" t="s">
        <v>36</v>
      </c>
      <c r="C8" s="43">
        <v>2138163.95</v>
      </c>
      <c r="D8" s="43">
        <v>187126.09</v>
      </c>
      <c r="E8" s="51">
        <v>2963100</v>
      </c>
      <c r="F8" s="51">
        <v>740600</v>
      </c>
      <c r="G8" s="62">
        <v>220220.75</v>
      </c>
      <c r="H8" s="25">
        <f>G8/E8*100</f>
        <v>7.432106577570788</v>
      </c>
      <c r="I8" s="25">
        <f>G8/F8*100</f>
        <v>29.73545098568728</v>
      </c>
      <c r="J8" s="26">
        <f>G8/D8*100</f>
        <v>117.68575402820633</v>
      </c>
      <c r="K8" s="3">
        <f>G8/$G$18*100</f>
        <v>53.46774485877287</v>
      </c>
      <c r="L8" s="3">
        <f>G8/$G$25*100</f>
        <v>5.0927031033185575</v>
      </c>
    </row>
    <row r="9" spans="1:12" ht="13.5">
      <c r="A9" s="20" t="s">
        <v>2</v>
      </c>
      <c r="B9" s="2" t="s">
        <v>10</v>
      </c>
      <c r="C9" s="44">
        <v>10616.5</v>
      </c>
      <c r="D9" s="44">
        <v>250</v>
      </c>
      <c r="E9" s="52">
        <v>31100</v>
      </c>
      <c r="F9" s="52">
        <v>0</v>
      </c>
      <c r="G9" s="63">
        <v>0</v>
      </c>
      <c r="H9" s="25">
        <f>G9/E9*100</f>
        <v>0</v>
      </c>
      <c r="I9" s="18" t="e">
        <f>G9/F9*100</f>
        <v>#DIV/0!</v>
      </c>
      <c r="J9" s="27">
        <f>G9/D9*100</f>
        <v>0</v>
      </c>
      <c r="K9" s="3">
        <f>G9/$G$18*100</f>
        <v>0</v>
      </c>
      <c r="L9" s="3">
        <f>G9/$G$25*100</f>
        <v>0</v>
      </c>
    </row>
    <row r="10" spans="1:12" ht="13.5">
      <c r="A10" s="20" t="s">
        <v>3</v>
      </c>
      <c r="B10" s="2" t="s">
        <v>11</v>
      </c>
      <c r="C10" s="44">
        <v>574169.5</v>
      </c>
      <c r="D10" s="44">
        <v>6440.33</v>
      </c>
      <c r="E10" s="52">
        <v>307800</v>
      </c>
      <c r="F10" s="52">
        <v>12000</v>
      </c>
      <c r="G10" s="63">
        <v>2994.54</v>
      </c>
      <c r="H10" s="25">
        <f aca="true" t="shared" si="0" ref="H10:H25">G10/E10*100</f>
        <v>0.9728849902534112</v>
      </c>
      <c r="I10" s="25">
        <f aca="true" t="shared" si="1" ref="I10:I25">G10/F10*100</f>
        <v>24.9545</v>
      </c>
      <c r="J10" s="26">
        <f>G10/D10*100</f>
        <v>46.49668572883688</v>
      </c>
      <c r="K10" s="3">
        <f>G10/$G$18*100</f>
        <v>0.7270491118088995</v>
      </c>
      <c r="L10" s="3">
        <f>G10/$G$25*100</f>
        <v>0.0692500736239049</v>
      </c>
    </row>
    <row r="11" spans="1:12" ht="15" customHeight="1">
      <c r="A11" s="20" t="s">
        <v>4</v>
      </c>
      <c r="B11" s="2" t="s">
        <v>39</v>
      </c>
      <c r="C11" s="44">
        <v>2021765.38</v>
      </c>
      <c r="D11" s="44">
        <v>69549.57</v>
      </c>
      <c r="E11" s="52">
        <v>1740100</v>
      </c>
      <c r="F11" s="52">
        <v>225000</v>
      </c>
      <c r="G11" s="63">
        <v>20609.09</v>
      </c>
      <c r="H11" s="25">
        <f t="shared" si="0"/>
        <v>1.1843623929659215</v>
      </c>
      <c r="I11" s="25">
        <f t="shared" si="1"/>
        <v>9.159595555555555</v>
      </c>
      <c r="J11" s="29">
        <f aca="true" t="shared" si="2" ref="J11:J25">G11/D11*100</f>
        <v>29.63223209000429</v>
      </c>
      <c r="K11" s="3">
        <f>G11/$G$18*100</f>
        <v>5.00371361868256</v>
      </c>
      <c r="L11" s="3">
        <f>G11/$G$25*100</f>
        <v>0.47659440175174883</v>
      </c>
    </row>
    <row r="12" spans="1:12" ht="12.75" customHeight="1">
      <c r="A12" s="20" t="s">
        <v>17</v>
      </c>
      <c r="B12" s="2" t="s">
        <v>18</v>
      </c>
      <c r="C12" s="44">
        <v>720</v>
      </c>
      <c r="D12" s="44">
        <v>0</v>
      </c>
      <c r="E12" s="52">
        <v>3800</v>
      </c>
      <c r="F12" s="52">
        <v>400</v>
      </c>
      <c r="G12" s="63">
        <v>0</v>
      </c>
      <c r="H12" s="25">
        <f t="shared" si="0"/>
        <v>0</v>
      </c>
      <c r="I12" s="25">
        <f t="shared" si="1"/>
        <v>0</v>
      </c>
      <c r="J12" s="29" t="e">
        <f t="shared" si="2"/>
        <v>#DIV/0!</v>
      </c>
      <c r="K12" s="3">
        <f>G12/$G$18*100</f>
        <v>0</v>
      </c>
      <c r="L12" s="3">
        <f>G12/$G$25*100</f>
        <v>0</v>
      </c>
    </row>
    <row r="13" spans="1:12" ht="13.5" customHeight="1" hidden="1">
      <c r="A13" s="20" t="s">
        <v>25</v>
      </c>
      <c r="B13" s="2" t="s">
        <v>27</v>
      </c>
      <c r="C13" s="44">
        <v>0</v>
      </c>
      <c r="D13" s="44">
        <v>0</v>
      </c>
      <c r="E13" s="52">
        <v>0</v>
      </c>
      <c r="F13" s="52">
        <v>0</v>
      </c>
      <c r="G13" s="63">
        <v>0</v>
      </c>
      <c r="H13" s="25" t="e">
        <f t="shared" si="0"/>
        <v>#DIV/0!</v>
      </c>
      <c r="I13" s="25" t="e">
        <f t="shared" si="1"/>
        <v>#DIV/0!</v>
      </c>
      <c r="J13" s="29" t="e">
        <f t="shared" si="2"/>
        <v>#DIV/0!</v>
      </c>
      <c r="K13" s="3">
        <f>G13/$G$18*100</f>
        <v>0</v>
      </c>
      <c r="L13" s="3">
        <f>G13/$G$25*100</f>
        <v>0</v>
      </c>
    </row>
    <row r="14" spans="1:12" ht="13.5">
      <c r="A14" s="20" t="s">
        <v>26</v>
      </c>
      <c r="B14" s="2" t="s">
        <v>38</v>
      </c>
      <c r="C14" s="44">
        <v>234852.16</v>
      </c>
      <c r="D14" s="44">
        <v>4720.46</v>
      </c>
      <c r="E14" s="52">
        <v>180500</v>
      </c>
      <c r="F14" s="52">
        <v>45100</v>
      </c>
      <c r="G14" s="63">
        <v>21152</v>
      </c>
      <c r="H14" s="25">
        <f t="shared" si="0"/>
        <v>11.718559556786703</v>
      </c>
      <c r="I14" s="25">
        <f t="shared" si="1"/>
        <v>46.90022172949002</v>
      </c>
      <c r="J14" s="29">
        <f t="shared" si="2"/>
        <v>448.0919232447685</v>
      </c>
      <c r="K14" s="3">
        <f>G14/$G$18*100</f>
        <v>5.135527597888771</v>
      </c>
      <c r="L14" s="3">
        <f>G14/$G$25*100</f>
        <v>0.48914943774096736</v>
      </c>
    </row>
    <row r="15" spans="1:12" ht="13.5">
      <c r="A15" s="20" t="s">
        <v>23</v>
      </c>
      <c r="B15" s="2" t="s">
        <v>24</v>
      </c>
      <c r="C15" s="44">
        <v>203194.86</v>
      </c>
      <c r="D15" s="44">
        <v>17054.87</v>
      </c>
      <c r="E15" s="52">
        <v>177800</v>
      </c>
      <c r="F15" s="52">
        <v>44400</v>
      </c>
      <c r="G15" s="63">
        <v>15515.22</v>
      </c>
      <c r="H15" s="25">
        <f t="shared" si="0"/>
        <v>8.726220472440945</v>
      </c>
      <c r="I15" s="25">
        <f t="shared" si="1"/>
        <v>34.94418918918919</v>
      </c>
      <c r="J15" s="26">
        <f t="shared" si="2"/>
        <v>90.97237328692626</v>
      </c>
      <c r="K15" s="3">
        <f>G15/$G$18*100</f>
        <v>3.766964849532707</v>
      </c>
      <c r="L15" s="3">
        <f>G15/$G$25*100</f>
        <v>0.3587963851847301</v>
      </c>
    </row>
    <row r="16" spans="1:12" ht="13.5">
      <c r="A16" s="20" t="s">
        <v>30</v>
      </c>
      <c r="B16" s="2" t="s">
        <v>29</v>
      </c>
      <c r="C16" s="44">
        <v>42774.21</v>
      </c>
      <c r="D16" s="44">
        <v>0</v>
      </c>
      <c r="E16" s="52">
        <v>0</v>
      </c>
      <c r="F16" s="52">
        <v>0</v>
      </c>
      <c r="G16" s="63">
        <v>0</v>
      </c>
      <c r="H16" s="25" t="e">
        <f t="shared" si="0"/>
        <v>#DIV/0!</v>
      </c>
      <c r="I16" s="25" t="e">
        <f t="shared" si="1"/>
        <v>#DIV/0!</v>
      </c>
      <c r="J16" s="26" t="e">
        <f t="shared" si="2"/>
        <v>#DIV/0!</v>
      </c>
      <c r="K16" s="3">
        <f>G16/$G$18*100</f>
        <v>0</v>
      </c>
      <c r="L16" s="3">
        <f>G16/$G$25*100</f>
        <v>0</v>
      </c>
    </row>
    <row r="17" spans="1:12" ht="14.25" customHeight="1" thickBot="1">
      <c r="A17" s="21" t="s">
        <v>34</v>
      </c>
      <c r="B17" s="4" t="s">
        <v>35</v>
      </c>
      <c r="C17" s="45">
        <v>3353</v>
      </c>
      <c r="D17" s="45">
        <v>0</v>
      </c>
      <c r="E17" s="53">
        <v>0</v>
      </c>
      <c r="F17" s="53">
        <v>0</v>
      </c>
      <c r="G17" s="64">
        <v>0</v>
      </c>
      <c r="H17" s="25" t="e">
        <f t="shared" si="0"/>
        <v>#DIV/0!</v>
      </c>
      <c r="I17" s="25" t="e">
        <f t="shared" si="1"/>
        <v>#DIV/0!</v>
      </c>
      <c r="J17" s="26" t="e">
        <f t="shared" si="2"/>
        <v>#DIV/0!</v>
      </c>
      <c r="K17" s="3">
        <f>G17/$G$18*100</f>
        <v>0</v>
      </c>
      <c r="L17" s="3">
        <f>G17/$G$25*100</f>
        <v>0</v>
      </c>
    </row>
    <row r="18" spans="1:12" ht="14.25" customHeight="1" thickBot="1">
      <c r="A18" s="35" t="s">
        <v>31</v>
      </c>
      <c r="B18" s="36"/>
      <c r="C18" s="40">
        <f>SUM(C7:C17)</f>
        <v>9090186.59</v>
      </c>
      <c r="D18" s="40">
        <f>SUM(D7:D17)</f>
        <v>448545.04000000004</v>
      </c>
      <c r="E18" s="54">
        <f>SUM(E7:E17)</f>
        <v>9823600</v>
      </c>
      <c r="F18" s="54">
        <f>SUM(F7:F17)</f>
        <v>1994800</v>
      </c>
      <c r="G18" s="54">
        <f>SUM(G7:G17)</f>
        <v>411875.89</v>
      </c>
      <c r="H18" s="37">
        <f t="shared" si="0"/>
        <v>4.1927184535200945</v>
      </c>
      <c r="I18" s="37">
        <f t="shared" si="1"/>
        <v>20.647477942650895</v>
      </c>
      <c r="J18" s="38">
        <f t="shared" si="2"/>
        <v>91.82486779922925</v>
      </c>
      <c r="K18" s="32">
        <f>G18/$G$18*100</f>
        <v>100</v>
      </c>
      <c r="L18" s="32">
        <f>G18/$G$25*100</f>
        <v>9.524813729792006</v>
      </c>
    </row>
    <row r="19" spans="1:12" ht="14.25" customHeight="1">
      <c r="A19" s="22" t="s">
        <v>12</v>
      </c>
      <c r="B19" s="5" t="s">
        <v>13</v>
      </c>
      <c r="C19" s="43">
        <v>12870100</v>
      </c>
      <c r="D19" s="43">
        <v>0</v>
      </c>
      <c r="E19" s="51">
        <v>13581800</v>
      </c>
      <c r="F19" s="51">
        <v>3870595</v>
      </c>
      <c r="G19" s="62">
        <v>3870595</v>
      </c>
      <c r="H19" s="18">
        <f t="shared" si="0"/>
        <v>28.49839491083656</v>
      </c>
      <c r="I19" s="18">
        <f t="shared" si="1"/>
        <v>100</v>
      </c>
      <c r="J19" s="27" t="e">
        <f t="shared" si="2"/>
        <v>#DIV/0!</v>
      </c>
      <c r="L19" s="3">
        <f>G19/$G$25*100</f>
        <v>89.50923638298977</v>
      </c>
    </row>
    <row r="20" spans="1:12" ht="14.25" customHeight="1">
      <c r="A20" s="22" t="s">
        <v>15</v>
      </c>
      <c r="B20" s="5" t="s">
        <v>14</v>
      </c>
      <c r="C20" s="44">
        <v>9001805.04</v>
      </c>
      <c r="D20" s="44">
        <v>0</v>
      </c>
      <c r="E20" s="52">
        <v>10158500</v>
      </c>
      <c r="F20" s="52">
        <v>242700</v>
      </c>
      <c r="G20" s="63">
        <v>0</v>
      </c>
      <c r="H20" s="18">
        <f t="shared" si="0"/>
        <v>0</v>
      </c>
      <c r="I20" s="18">
        <f t="shared" si="1"/>
        <v>0</v>
      </c>
      <c r="J20" s="27" t="e">
        <f t="shared" si="2"/>
        <v>#DIV/0!</v>
      </c>
      <c r="L20" s="3">
        <f>G20/$G$25*100</f>
        <v>0</v>
      </c>
    </row>
    <row r="21" spans="1:12" ht="13.5" customHeight="1">
      <c r="A21" s="20" t="s">
        <v>8</v>
      </c>
      <c r="B21" s="2" t="s">
        <v>19</v>
      </c>
      <c r="C21" s="44">
        <v>288120</v>
      </c>
      <c r="D21" s="44">
        <v>3520</v>
      </c>
      <c r="E21" s="52">
        <v>275100</v>
      </c>
      <c r="F21" s="52">
        <v>71400</v>
      </c>
      <c r="G21" s="63">
        <v>41770</v>
      </c>
      <c r="H21" s="18">
        <f t="shared" si="0"/>
        <v>15.183569611050526</v>
      </c>
      <c r="I21" s="18">
        <f t="shared" si="1"/>
        <v>58.50140056022409</v>
      </c>
      <c r="J21" s="27">
        <f t="shared" si="2"/>
        <v>1186.6477272727273</v>
      </c>
      <c r="L21" s="3">
        <f>G21/$G$25*100</f>
        <v>0.9659498872182396</v>
      </c>
    </row>
    <row r="22" spans="1:12" ht="16.5" customHeight="1">
      <c r="A22" s="21" t="s">
        <v>21</v>
      </c>
      <c r="B22" s="2" t="s">
        <v>22</v>
      </c>
      <c r="C22" s="45">
        <v>2771684.05</v>
      </c>
      <c r="D22" s="45">
        <v>0</v>
      </c>
      <c r="E22" s="53">
        <v>2713800</v>
      </c>
      <c r="F22" s="53">
        <v>436900</v>
      </c>
      <c r="G22" s="64">
        <v>0</v>
      </c>
      <c r="H22" s="18">
        <f t="shared" si="0"/>
        <v>0</v>
      </c>
      <c r="I22" s="18">
        <f t="shared" si="1"/>
        <v>0</v>
      </c>
      <c r="J22" s="27" t="e">
        <f t="shared" si="2"/>
        <v>#DIV/0!</v>
      </c>
      <c r="L22" s="3">
        <f>G22/$G$25*100</f>
        <v>0</v>
      </c>
    </row>
    <row r="23" spans="1:12" ht="16.5" customHeight="1" thickBot="1">
      <c r="A23" s="21" t="s">
        <v>41</v>
      </c>
      <c r="B23" s="4" t="s">
        <v>42</v>
      </c>
      <c r="C23" s="45">
        <v>27727.53</v>
      </c>
      <c r="D23" s="45">
        <v>27727.53</v>
      </c>
      <c r="E23" s="53">
        <v>0</v>
      </c>
      <c r="F23" s="53">
        <v>0</v>
      </c>
      <c r="G23" s="64">
        <v>0</v>
      </c>
      <c r="H23" s="18" t="e">
        <f>G23/E23*100</f>
        <v>#DIV/0!</v>
      </c>
      <c r="I23" s="25" t="e">
        <f>G23/F23*100</f>
        <v>#DIV/0!</v>
      </c>
      <c r="J23" s="26">
        <f>G23/D23*100</f>
        <v>0</v>
      </c>
      <c r="L23" s="3">
        <f>G23/$G$25*100</f>
        <v>0</v>
      </c>
    </row>
    <row r="24" spans="1:12" ht="15.75" customHeight="1" thickBot="1">
      <c r="A24" s="35" t="s">
        <v>6</v>
      </c>
      <c r="B24" s="36"/>
      <c r="C24" s="41">
        <f>SUM(C19:C23)</f>
        <v>24959436.62</v>
      </c>
      <c r="D24" s="41">
        <f>SUM(D19:D23)</f>
        <v>31247.53</v>
      </c>
      <c r="E24" s="55">
        <f>SUM(E19:E23)</f>
        <v>26729200</v>
      </c>
      <c r="F24" s="55">
        <f>SUM(F19:F23)</f>
        <v>4621595</v>
      </c>
      <c r="G24" s="55">
        <f>SUM(G19:G23)</f>
        <v>3912365</v>
      </c>
      <c r="H24" s="37">
        <f t="shared" si="0"/>
        <v>14.637044879756969</v>
      </c>
      <c r="I24" s="37">
        <f t="shared" si="1"/>
        <v>84.65399932274464</v>
      </c>
      <c r="J24" s="38">
        <f t="shared" si="2"/>
        <v>12520.557624874671</v>
      </c>
      <c r="L24" s="32">
        <f>G24/$G$25*100</f>
        <v>90.475186270208</v>
      </c>
    </row>
    <row r="25" spans="1:12" ht="14.25" thickBot="1">
      <c r="A25" s="39" t="s">
        <v>7</v>
      </c>
      <c r="B25" s="36"/>
      <c r="C25" s="40">
        <f>C24+C18</f>
        <v>34049623.21</v>
      </c>
      <c r="D25" s="40">
        <f>D24+D18</f>
        <v>479792.57000000007</v>
      </c>
      <c r="E25" s="54">
        <f>E24+E18</f>
        <v>36552800</v>
      </c>
      <c r="F25" s="54">
        <f>F24+F18</f>
        <v>6616395</v>
      </c>
      <c r="G25" s="54">
        <f>G24+G18</f>
        <v>4324240.89</v>
      </c>
      <c r="H25" s="37">
        <f t="shared" si="0"/>
        <v>11.830122152064957</v>
      </c>
      <c r="I25" s="37">
        <f t="shared" si="1"/>
        <v>65.35645000034006</v>
      </c>
      <c r="J25" s="38">
        <f t="shared" si="2"/>
        <v>901.2730001216981</v>
      </c>
      <c r="L25" s="32">
        <f>G25/$G$25*100</f>
        <v>100</v>
      </c>
    </row>
    <row r="26" spans="1:10" ht="13.5">
      <c r="A26" s="12"/>
      <c r="B26" s="7"/>
      <c r="C26" s="8"/>
      <c r="D26" s="8"/>
      <c r="E26" s="56"/>
      <c r="F26" s="56"/>
      <c r="H26" s="46"/>
      <c r="I26" s="46"/>
      <c r="J26" s="46"/>
    </row>
    <row r="27" spans="1:7" ht="13.5">
      <c r="A27" s="12"/>
      <c r="B27" s="9"/>
      <c r="C27" s="8"/>
      <c r="D27" s="8"/>
      <c r="E27" s="56"/>
      <c r="F27" s="56"/>
      <c r="G27" s="59"/>
    </row>
    <row r="28" spans="1:7" ht="13.5">
      <c r="A28" s="12"/>
      <c r="B28" s="9"/>
      <c r="C28" s="8"/>
      <c r="D28" s="8"/>
      <c r="E28" s="56"/>
      <c r="F28" s="56"/>
      <c r="G28" s="59"/>
    </row>
  </sheetData>
  <sheetProtection/>
  <mergeCells count="10">
    <mergeCell ref="A1:J1"/>
    <mergeCell ref="K5:L5"/>
    <mergeCell ref="H5:J5"/>
    <mergeCell ref="A5:A6"/>
    <mergeCell ref="B5:B6"/>
    <mergeCell ref="D5:D6"/>
    <mergeCell ref="C5:C6"/>
    <mergeCell ref="E5:E6"/>
    <mergeCell ref="G5:G6"/>
    <mergeCell ref="F5:F6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2021-01-15T06:19:02Z</cp:lastPrinted>
  <dcterms:created xsi:type="dcterms:W3CDTF">2006-03-15T12:33:34Z</dcterms:created>
  <dcterms:modified xsi:type="dcterms:W3CDTF">2021-02-11T11:00:50Z</dcterms:modified>
  <cp:category/>
  <cp:version/>
  <cp:contentType/>
  <cp:contentStatus/>
</cp:coreProperties>
</file>