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3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11" i="1"/>
  <c r="E511"/>
  <c r="F511"/>
  <c r="G511"/>
  <c r="I511"/>
  <c r="F510" l="1"/>
  <c r="H510"/>
  <c r="D145"/>
  <c r="E41"/>
  <c r="E415" s="1"/>
  <c r="F41"/>
  <c r="G41"/>
  <c r="H41"/>
  <c r="I41"/>
  <c r="D41"/>
  <c r="E273"/>
  <c r="F273"/>
  <c r="G273"/>
  <c r="H273"/>
  <c r="F479"/>
  <c r="E478"/>
  <c r="E505" s="1"/>
  <c r="F478"/>
  <c r="G478"/>
  <c r="G479" s="1"/>
  <c r="H478"/>
  <c r="I478"/>
  <c r="I505" s="1"/>
  <c r="E477"/>
  <c r="E504" s="1"/>
  <c r="F477"/>
  <c r="F504" s="1"/>
  <c r="G477"/>
  <c r="G504" s="1"/>
  <c r="H477"/>
  <c r="H504" s="1"/>
  <c r="I477"/>
  <c r="I504" s="1"/>
  <c r="D476"/>
  <c r="D478" s="1"/>
  <c r="D475"/>
  <c r="D477" s="1"/>
  <c r="E441"/>
  <c r="F441"/>
  <c r="G441"/>
  <c r="H441"/>
  <c r="I441"/>
  <c r="D441"/>
  <c r="D432"/>
  <c r="D434" s="1"/>
  <c r="D431"/>
  <c r="D430"/>
  <c r="D429"/>
  <c r="D427"/>
  <c r="D426"/>
  <c r="D425"/>
  <c r="E416"/>
  <c r="F416"/>
  <c r="G416"/>
  <c r="H416"/>
  <c r="I416"/>
  <c r="G415"/>
  <c r="I415"/>
  <c r="E368"/>
  <c r="F368"/>
  <c r="G368"/>
  <c r="H368"/>
  <c r="I368"/>
  <c r="D347"/>
  <c r="D346"/>
  <c r="D345"/>
  <c r="D344"/>
  <c r="D343"/>
  <c r="F374"/>
  <c r="E369"/>
  <c r="F369"/>
  <c r="G369"/>
  <c r="H369"/>
  <c r="I369"/>
  <c r="I273"/>
  <c r="D259"/>
  <c r="D261"/>
  <c r="D248"/>
  <c r="E222"/>
  <c r="F228"/>
  <c r="G222"/>
  <c r="H228"/>
  <c r="I222"/>
  <c r="D206"/>
  <c r="D205"/>
  <c r="D204"/>
  <c r="D203"/>
  <c r="D202"/>
  <c r="D172"/>
  <c r="D171"/>
  <c r="E146"/>
  <c r="F146"/>
  <c r="G146"/>
  <c r="H146"/>
  <c r="E145"/>
  <c r="F145"/>
  <c r="G145"/>
  <c r="H145"/>
  <c r="H151" s="1"/>
  <c r="I145"/>
  <c r="D139"/>
  <c r="D138"/>
  <c r="D137"/>
  <c r="D135"/>
  <c r="I146"/>
  <c r="E99"/>
  <c r="F99"/>
  <c r="G99"/>
  <c r="H99"/>
  <c r="I99"/>
  <c r="D75"/>
  <c r="H79"/>
  <c r="D79"/>
  <c r="D76"/>
  <c r="D65"/>
  <c r="D66"/>
  <c r="D22"/>
  <c r="D21"/>
  <c r="E100"/>
  <c r="E105" s="1"/>
  <c r="F100"/>
  <c r="F105" s="1"/>
  <c r="G100"/>
  <c r="G105" s="1"/>
  <c r="H100"/>
  <c r="I100"/>
  <c r="I105" s="1"/>
  <c r="E151"/>
  <c r="G151"/>
  <c r="E223"/>
  <c r="F223"/>
  <c r="G223"/>
  <c r="H223"/>
  <c r="I223"/>
  <c r="G228"/>
  <c r="E274"/>
  <c r="F274"/>
  <c r="G274"/>
  <c r="H274"/>
  <c r="I274"/>
  <c r="E374"/>
  <c r="G374"/>
  <c r="H374"/>
  <c r="I374"/>
  <c r="E490"/>
  <c r="F490"/>
  <c r="F491" s="1"/>
  <c r="G490"/>
  <c r="H490"/>
  <c r="I490"/>
  <c r="E489"/>
  <c r="E491" s="1"/>
  <c r="F489"/>
  <c r="G489"/>
  <c r="G510" s="1"/>
  <c r="H489"/>
  <c r="I489"/>
  <c r="I491" s="1"/>
  <c r="D490"/>
  <c r="D487"/>
  <c r="D489" s="1"/>
  <c r="E442"/>
  <c r="E496" s="1"/>
  <c r="F442"/>
  <c r="F496" s="1"/>
  <c r="G442"/>
  <c r="G496" s="1"/>
  <c r="H442"/>
  <c r="H496" s="1"/>
  <c r="I442"/>
  <c r="I496" s="1"/>
  <c r="D445"/>
  <c r="D444"/>
  <c r="D443"/>
  <c r="E446"/>
  <c r="F446"/>
  <c r="G446"/>
  <c r="H446"/>
  <c r="I446"/>
  <c r="D421"/>
  <c r="D486"/>
  <c r="I469"/>
  <c r="H469"/>
  <c r="G469"/>
  <c r="F469"/>
  <c r="E469"/>
  <c r="I468"/>
  <c r="H468"/>
  <c r="G468"/>
  <c r="F468"/>
  <c r="E468"/>
  <c r="D467"/>
  <c r="D465"/>
  <c r="D464"/>
  <c r="D462"/>
  <c r="D461"/>
  <c r="D460"/>
  <c r="D459"/>
  <c r="D458"/>
  <c r="D468" s="1"/>
  <c r="H491" l="1"/>
  <c r="I506"/>
  <c r="E506"/>
  <c r="F505"/>
  <c r="G491"/>
  <c r="I510"/>
  <c r="E510"/>
  <c r="D491"/>
  <c r="H512"/>
  <c r="D505"/>
  <c r="D511"/>
  <c r="F506"/>
  <c r="E512"/>
  <c r="E479"/>
  <c r="H505"/>
  <c r="H506" s="1"/>
  <c r="I479"/>
  <c r="G512"/>
  <c r="I512"/>
  <c r="G505"/>
  <c r="D504"/>
  <c r="D479"/>
  <c r="H479"/>
  <c r="F415"/>
  <c r="F512"/>
  <c r="H415"/>
  <c r="G506"/>
  <c r="I151"/>
  <c r="I228"/>
  <c r="G447"/>
  <c r="H105"/>
  <c r="F495"/>
  <c r="H495"/>
  <c r="H497" s="1"/>
  <c r="G495"/>
  <c r="G497" s="1"/>
  <c r="F151"/>
  <c r="F497"/>
  <c r="E447"/>
  <c r="I447"/>
  <c r="I495"/>
  <c r="I497" s="1"/>
  <c r="E495"/>
  <c r="E497" s="1"/>
  <c r="E228"/>
  <c r="H447"/>
  <c r="F447"/>
  <c r="D469"/>
  <c r="E470"/>
  <c r="I470"/>
  <c r="G470"/>
  <c r="H470"/>
  <c r="F470"/>
  <c r="D470" l="1"/>
  <c r="E405" l="1"/>
  <c r="F405"/>
  <c r="G405"/>
  <c r="H405"/>
  <c r="I405"/>
  <c r="E406"/>
  <c r="F406"/>
  <c r="G406"/>
  <c r="H406"/>
  <c r="I406"/>
  <c r="D409"/>
  <c r="D408"/>
  <c r="D407"/>
  <c r="E390"/>
  <c r="F390"/>
  <c r="G390"/>
  <c r="H390"/>
  <c r="E389"/>
  <c r="E395" s="1"/>
  <c r="F389"/>
  <c r="F395" s="1"/>
  <c r="G389"/>
  <c r="G395" s="1"/>
  <c r="H389"/>
  <c r="H395" s="1"/>
  <c r="I389"/>
  <c r="D390"/>
  <c r="D393"/>
  <c r="D392"/>
  <c r="D391"/>
  <c r="I411" l="1"/>
  <c r="E411"/>
  <c r="G411"/>
  <c r="H411"/>
  <c r="F411"/>
  <c r="D372"/>
  <c r="D371"/>
  <c r="D370"/>
  <c r="D362"/>
  <c r="D361"/>
  <c r="D360"/>
  <c r="D359"/>
  <c r="D358"/>
  <c r="D354"/>
  <c r="D339"/>
  <c r="D334"/>
  <c r="D277"/>
  <c r="D276"/>
  <c r="D275"/>
  <c r="D254"/>
  <c r="D264"/>
  <c r="D244"/>
  <c r="D239"/>
  <c r="D182"/>
  <c r="D177"/>
  <c r="D176"/>
  <c r="D167"/>
  <c r="D129"/>
  <c r="D128"/>
  <c r="D127"/>
  <c r="D126"/>
  <c r="D134"/>
  <c r="D133"/>
  <c r="D132"/>
  <c r="D131"/>
  <c r="D130"/>
  <c r="D121"/>
  <c r="D116"/>
  <c r="D59"/>
  <c r="D58"/>
  <c r="D57"/>
  <c r="D56"/>
  <c r="D55"/>
  <c r="D86"/>
  <c r="D81"/>
  <c r="D71"/>
  <c r="D61"/>
  <c r="E42"/>
  <c r="F42"/>
  <c r="G42"/>
  <c r="H42"/>
  <c r="I42"/>
  <c r="E44"/>
  <c r="G44"/>
  <c r="H44"/>
  <c r="I44"/>
  <c r="H45" l="1"/>
  <c r="H502"/>
  <c r="I45"/>
  <c r="E45"/>
  <c r="E502"/>
  <c r="F45"/>
  <c r="F502"/>
  <c r="G45"/>
  <c r="G502"/>
  <c r="D17"/>
  <c r="D16"/>
  <c r="D35"/>
  <c r="D34"/>
  <c r="D33"/>
  <c r="D32"/>
  <c r="D31"/>
  <c r="D12"/>
  <c r="E450" l="1"/>
  <c r="F450"/>
  <c r="G450"/>
  <c r="H450"/>
  <c r="I450"/>
  <c r="E449"/>
  <c r="F449"/>
  <c r="G449"/>
  <c r="H449"/>
  <c r="I449"/>
  <c r="D449"/>
  <c r="E448"/>
  <c r="F448"/>
  <c r="G448"/>
  <c r="H448"/>
  <c r="I448"/>
  <c r="D353"/>
  <c r="D381"/>
  <c r="D379"/>
  <c r="D389" s="1"/>
  <c r="D395" s="1"/>
  <c r="E376"/>
  <c r="F376"/>
  <c r="G376"/>
  <c r="E375"/>
  <c r="F375"/>
  <c r="G375"/>
  <c r="H375"/>
  <c r="E377"/>
  <c r="F377"/>
  <c r="G377"/>
  <c r="I377"/>
  <c r="I376"/>
  <c r="I375"/>
  <c r="I390" s="1"/>
  <c r="I502" s="1"/>
  <c r="I413"/>
  <c r="H413"/>
  <c r="G413"/>
  <c r="F413"/>
  <c r="E413"/>
  <c r="D366"/>
  <c r="D351"/>
  <c r="D341"/>
  <c r="D336"/>
  <c r="D287"/>
  <c r="H292"/>
  <c r="D292" s="1"/>
  <c r="D302"/>
  <c r="D321"/>
  <c r="D297"/>
  <c r="I395" l="1"/>
  <c r="D376"/>
  <c r="H376"/>
  <c r="E282"/>
  <c r="F282"/>
  <c r="I282"/>
  <c r="E280"/>
  <c r="F280"/>
  <c r="G280"/>
  <c r="H280"/>
  <c r="I280"/>
  <c r="E281"/>
  <c r="F281"/>
  <c r="I281"/>
  <c r="E278"/>
  <c r="F278"/>
  <c r="G278"/>
  <c r="H278"/>
  <c r="I278"/>
  <c r="G246"/>
  <c r="G281" s="1"/>
  <c r="D271"/>
  <c r="D266"/>
  <c r="H236"/>
  <c r="H281" s="1"/>
  <c r="E231"/>
  <c r="F231"/>
  <c r="F279" s="1"/>
  <c r="G231"/>
  <c r="I231"/>
  <c r="E230"/>
  <c r="F230"/>
  <c r="G230"/>
  <c r="H230"/>
  <c r="D225"/>
  <c r="I230"/>
  <c r="E229"/>
  <c r="F229"/>
  <c r="G229"/>
  <c r="H229"/>
  <c r="I229"/>
  <c r="E227"/>
  <c r="F227"/>
  <c r="G227"/>
  <c r="H227"/>
  <c r="I227"/>
  <c r="H216"/>
  <c r="D216"/>
  <c r="H221"/>
  <c r="D221"/>
  <c r="D211"/>
  <c r="D210"/>
  <c r="D209"/>
  <c r="D208"/>
  <c r="D207"/>
  <c r="D200"/>
  <c r="D195"/>
  <c r="D189"/>
  <c r="D188"/>
  <c r="D164"/>
  <c r="D159"/>
  <c r="E154"/>
  <c r="F154"/>
  <c r="G154"/>
  <c r="H154"/>
  <c r="I154"/>
  <c r="E153"/>
  <c r="F153"/>
  <c r="G153"/>
  <c r="H153"/>
  <c r="I153"/>
  <c r="E152"/>
  <c r="F152"/>
  <c r="G152"/>
  <c r="H152"/>
  <c r="I152"/>
  <c r="E150"/>
  <c r="F150"/>
  <c r="G150"/>
  <c r="H150"/>
  <c r="I150"/>
  <c r="D143"/>
  <c r="D123"/>
  <c r="E108"/>
  <c r="F108"/>
  <c r="G108"/>
  <c r="I108"/>
  <c r="E107"/>
  <c r="F107"/>
  <c r="G107"/>
  <c r="I107"/>
  <c r="E106"/>
  <c r="F106"/>
  <c r="G106"/>
  <c r="H106"/>
  <c r="I106"/>
  <c r="E104"/>
  <c r="F104"/>
  <c r="G104"/>
  <c r="H104"/>
  <c r="I104"/>
  <c r="H89"/>
  <c r="D89"/>
  <c r="H88"/>
  <c r="H107" s="1"/>
  <c r="D88"/>
  <c r="D85"/>
  <c r="H84"/>
  <c r="D84"/>
  <c r="D53"/>
  <c r="D63"/>
  <c r="E48"/>
  <c r="F48"/>
  <c r="G48"/>
  <c r="H48"/>
  <c r="I48"/>
  <c r="E47"/>
  <c r="F47"/>
  <c r="G47"/>
  <c r="H47"/>
  <c r="I47"/>
  <c r="E46"/>
  <c r="F46"/>
  <c r="G46"/>
  <c r="H46"/>
  <c r="I46"/>
  <c r="D39"/>
  <c r="D14"/>
  <c r="D113"/>
  <c r="E279" l="1"/>
  <c r="E501"/>
  <c r="E503" s="1"/>
  <c r="I279"/>
  <c r="I501"/>
  <c r="I503" s="1"/>
  <c r="I454"/>
  <c r="D281"/>
  <c r="D153"/>
  <c r="H231"/>
  <c r="H454"/>
  <c r="G454"/>
  <c r="F454"/>
  <c r="E454"/>
  <c r="D230"/>
  <c r="D47"/>
  <c r="D107"/>
  <c r="D412"/>
  <c r="I417" l="1"/>
  <c r="E417"/>
  <c r="H279"/>
  <c r="H501"/>
  <c r="H503" s="1"/>
  <c r="D384"/>
  <c r="D394" s="1"/>
  <c r="D386"/>
  <c r="D396" s="1"/>
  <c r="E394"/>
  <c r="F394"/>
  <c r="G394"/>
  <c r="H394"/>
  <c r="I394"/>
  <c r="E396"/>
  <c r="E453" s="1"/>
  <c r="F396"/>
  <c r="F453" s="1"/>
  <c r="G396"/>
  <c r="G453" s="1"/>
  <c r="H396"/>
  <c r="H453" s="1"/>
  <c r="I396"/>
  <c r="I453" s="1"/>
  <c r="D367"/>
  <c r="D352"/>
  <c r="D337"/>
  <c r="D322"/>
  <c r="D317"/>
  <c r="D303"/>
  <c r="D298"/>
  <c r="H293"/>
  <c r="H377" s="1"/>
  <c r="D288"/>
  <c r="D272"/>
  <c r="D267"/>
  <c r="D262"/>
  <c r="D260"/>
  <c r="H237"/>
  <c r="H282" s="1"/>
  <c r="D226"/>
  <c r="D201"/>
  <c r="D196"/>
  <c r="D165"/>
  <c r="D160"/>
  <c r="D144"/>
  <c r="D154" s="1"/>
  <c r="D124"/>
  <c r="H94"/>
  <c r="H108" s="1"/>
  <c r="D64"/>
  <c r="D54"/>
  <c r="D40"/>
  <c r="D15"/>
  <c r="D166"/>
  <c r="D190"/>
  <c r="D187"/>
  <c r="D186"/>
  <c r="D50"/>
  <c r="H417" l="1"/>
  <c r="D231"/>
  <c r="D48"/>
  <c r="D293"/>
  <c r="D258"/>
  <c r="D255"/>
  <c r="D253"/>
  <c r="D243"/>
  <c r="G247" l="1"/>
  <c r="D422"/>
  <c r="D420"/>
  <c r="G501" l="1"/>
  <c r="G503" s="1"/>
  <c r="G279"/>
  <c r="G282"/>
  <c r="D94"/>
  <c r="D108" s="1"/>
  <c r="G417" l="1"/>
  <c r="D13"/>
  <c r="D60"/>
  <c r="D99" s="1"/>
  <c r="F44" l="1"/>
  <c r="D104"/>
  <c r="D11"/>
  <c r="D62"/>
  <c r="D27"/>
  <c r="D437"/>
  <c r="D442" s="1"/>
  <c r="D496" s="1"/>
  <c r="D438"/>
  <c r="D448" s="1"/>
  <c r="D436"/>
  <c r="D401"/>
  <c r="D406" s="1"/>
  <c r="D402"/>
  <c r="D414" s="1"/>
  <c r="D400"/>
  <c r="D285"/>
  <c r="D286"/>
  <c r="D289"/>
  <c r="D290"/>
  <c r="D291"/>
  <c r="D294"/>
  <c r="D295"/>
  <c r="D296"/>
  <c r="D299"/>
  <c r="D300"/>
  <c r="D301"/>
  <c r="D304"/>
  <c r="D305"/>
  <c r="D306"/>
  <c r="D314"/>
  <c r="D315"/>
  <c r="D316"/>
  <c r="D318"/>
  <c r="D319"/>
  <c r="D320"/>
  <c r="D323"/>
  <c r="D328"/>
  <c r="D329"/>
  <c r="D330"/>
  <c r="D333"/>
  <c r="D335"/>
  <c r="D338"/>
  <c r="D348"/>
  <c r="D349"/>
  <c r="D350"/>
  <c r="D363"/>
  <c r="D364"/>
  <c r="D365"/>
  <c r="D284"/>
  <c r="D234"/>
  <c r="D235"/>
  <c r="D263"/>
  <c r="D265"/>
  <c r="D268"/>
  <c r="D269"/>
  <c r="D270"/>
  <c r="D233"/>
  <c r="D157"/>
  <c r="D158"/>
  <c r="D161"/>
  <c r="D162"/>
  <c r="D163"/>
  <c r="D193"/>
  <c r="D194"/>
  <c r="D197"/>
  <c r="D198"/>
  <c r="D199"/>
  <c r="D224"/>
  <c r="D156"/>
  <c r="D111"/>
  <c r="D146" s="1"/>
  <c r="D112"/>
  <c r="D115"/>
  <c r="D120"/>
  <c r="D122"/>
  <c r="D140"/>
  <c r="D142"/>
  <c r="D110"/>
  <c r="D51"/>
  <c r="D100" s="1"/>
  <c r="D52"/>
  <c r="D36"/>
  <c r="D37"/>
  <c r="D38"/>
  <c r="D46" s="1"/>
  <c r="D26"/>
  <c r="E414"/>
  <c r="E455" s="1"/>
  <c r="F414"/>
  <c r="F455" s="1"/>
  <c r="G414"/>
  <c r="G455" s="1"/>
  <c r="H414"/>
  <c r="H455" s="1"/>
  <c r="I414"/>
  <c r="I455" s="1"/>
  <c r="E452"/>
  <c r="G452"/>
  <c r="H452"/>
  <c r="I452"/>
  <c r="E410"/>
  <c r="F410"/>
  <c r="G410"/>
  <c r="H410"/>
  <c r="I410"/>
  <c r="E373"/>
  <c r="F373"/>
  <c r="G373"/>
  <c r="H373"/>
  <c r="I373"/>
  <c r="D368" l="1"/>
  <c r="D369"/>
  <c r="D151"/>
  <c r="D446"/>
  <c r="H451"/>
  <c r="H456" s="1"/>
  <c r="I451"/>
  <c r="E451"/>
  <c r="E456" s="1"/>
  <c r="F451"/>
  <c r="D106"/>
  <c r="G451"/>
  <c r="G456" s="1"/>
  <c r="D410"/>
  <c r="D405"/>
  <c r="D411" s="1"/>
  <c r="F501"/>
  <c r="F503" s="1"/>
  <c r="D223"/>
  <c r="D274"/>
  <c r="D42"/>
  <c r="D105"/>
  <c r="D44"/>
  <c r="D413"/>
  <c r="D454" s="1"/>
  <c r="D280"/>
  <c r="D237"/>
  <c r="D282" s="1"/>
  <c r="D229"/>
  <c r="D152"/>
  <c r="D150"/>
  <c r="D440"/>
  <c r="D450" s="1"/>
  <c r="D373"/>
  <c r="D238"/>
  <c r="D278" s="1"/>
  <c r="D273" l="1"/>
  <c r="D415" s="1"/>
  <c r="D447"/>
  <c r="D495"/>
  <c r="D497" s="1"/>
  <c r="D228"/>
  <c r="D374"/>
  <c r="I456"/>
  <c r="F452"/>
  <c r="F417"/>
  <c r="D45"/>
  <c r="D416"/>
  <c r="D502" s="1"/>
  <c r="D227"/>
  <c r="D451" s="1"/>
  <c r="D342"/>
  <c r="D377" s="1"/>
  <c r="D455" s="1"/>
  <c r="D340"/>
  <c r="D375" s="1"/>
  <c r="D453" s="1"/>
  <c r="D279" l="1"/>
  <c r="D452" s="1"/>
  <c r="D456" s="1"/>
  <c r="D510"/>
  <c r="D512" s="1"/>
  <c r="D506"/>
  <c r="D501"/>
  <c r="D503" s="1"/>
  <c r="F456"/>
  <c r="D417"/>
</calcChain>
</file>

<file path=xl/sharedStrings.xml><?xml version="1.0" encoding="utf-8"?>
<sst xmlns="http://schemas.openxmlformats.org/spreadsheetml/2006/main" count="188" uniqueCount="132">
  <si>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</si>
  <si>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</si>
  <si>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</si>
  <si>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</si>
  <si>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</si>
  <si>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</si>
  <si>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</si>
  <si>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</si>
  <si>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</si>
  <si>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№ п/п</t>
  </si>
  <si>
    <t>Итого по подпрограмме «Дорожное хозяйство»</t>
  </si>
  <si>
    <t>ВСЕГО</t>
  </si>
  <si>
    <t>ВСЕГО по Программе</t>
  </si>
  <si>
    <t>Прочие источники</t>
  </si>
  <si>
    <t>Комплексы процессных мероприятий</t>
  </si>
  <si>
    <t>1. Комплекс процессных мероприятий «Безопасность муниципального образования»</t>
  </si>
  <si>
    <t>Мероприятия по укреплению общественного порядка, противодействию терроризму и экстремизму</t>
  </si>
  <si>
    <t>2. Комплекс процессных мероприятий «Дорожное хозяйство»</t>
  </si>
  <si>
    <t>Содержание дорог общего пользования местного значения и искусственных сооружений на них</t>
  </si>
  <si>
    <t>3. Комплекс процессных мероприятий «Жилищно-коммунальное хозяйство»</t>
  </si>
  <si>
    <t>Управление муниципальным имущством</t>
  </si>
  <si>
    <t>Ремонт объектов муниципального имущества</t>
  </si>
  <si>
    <t>Прочие мероприятия в области коммунального хозяйства</t>
  </si>
  <si>
    <t>4. Комплекс процессных мероприятий «Благоустройство территории»</t>
  </si>
  <si>
    <t>Организация ритуальных услуг в части создания специализированной службы по вопросам похоронного дела</t>
  </si>
  <si>
    <t>Ремонт и содержание уличного освещения</t>
  </si>
  <si>
    <t>Содержание и уборка кладбищ и захоронений</t>
  </si>
  <si>
    <t>5. Комплекс процессных мероприятий «Культура, молодежная политика, физическая культура и спорт»</t>
  </si>
  <si>
    <t>Организация библиотечного обслуживания населения, комплектование и обспечение сохранности библиотечных фондов библиотек поселения</t>
  </si>
  <si>
    <t>Содействие развитию занятости молодежи</t>
  </si>
  <si>
    <t>Организация и проведение культурно-массовых мероприятий</t>
  </si>
  <si>
    <t xml:space="preserve">Участие в профилактике наркомании </t>
  </si>
  <si>
    <t>6. Комплекс процессных мероприятий «Муниципальное управление»</t>
  </si>
  <si>
    <t>Резервный фонд администрации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</si>
  <si>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</si>
  <si>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Осуществление внешнего муниципального финансового контроля</t>
  </si>
  <si>
    <t>Контроль в сфере жилищного хозяйства</t>
  </si>
  <si>
    <t>Содержание и обслуживание объектов муниципального имущества</t>
  </si>
  <si>
    <t>Внутренний муниципальный финансовый контроль</t>
  </si>
  <si>
    <t>Осуществление первичного воинского учета</t>
  </si>
  <si>
    <t>Осуществление отдельного государственного полномочия Ленинградской области в сфере административных правоотношений</t>
  </si>
  <si>
    <t>Содержание представительных органов местного самоуправления</t>
  </si>
  <si>
    <t>Содержание исполнительных органов местного самоупрвления</t>
  </si>
  <si>
    <t>Пенсия за выслугу лет муниципальным служащим</t>
  </si>
  <si>
    <t>8. Комплекс процессных мероприятий «Поддержка субъектов малого и среднего предпринимательства»</t>
  </si>
  <si>
    <t>Информационная и консультационная поддержка субъектов малого и среднего предпринимательства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</si>
  <si>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</si>
  <si>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>Администрация Старопольского сельского поселения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</si>
  <si>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</si>
  <si>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1. Мероприятия, направленные на достижение целей проекта «Благоустройство территории»</t>
  </si>
  <si>
    <t>Мероприятия, направленные на достижение целей проектов</t>
  </si>
  <si>
    <t>Итого по комплексу процессных мероприятий "Безопасность муниципального образования":</t>
  </si>
  <si>
    <t>Итого по комплексу процессных мероприятий "Дорожное хозяйство":</t>
  </si>
  <si>
    <t>Итого по комплексу процессных мероприятий "Жилищно-коммунальное хозяйство":</t>
  </si>
  <si>
    <t>Итого по комплексу процессных мероприятий "Благоустройство территории":</t>
  </si>
  <si>
    <t>Итого по комплексу процессных мероприятий "Культура, молодежная политика, физическая культура и спорт":</t>
  </si>
  <si>
    <t>Итого по комплексу процессных мероприятий "Муниципальное управление":</t>
  </si>
  <si>
    <t>Итого по комплексу процессных мероприятий "Землеустройство и землепользование":</t>
  </si>
  <si>
    <t>Итого по комплексу процессных мероприятий "Поддержка субъектов малого и среднего предпринимательства":</t>
  </si>
  <si>
    <t>Итого по мероприятиям, направленным на достижение целей проекта "Благоустройство территории":</t>
  </si>
  <si>
    <t>1.1</t>
  </si>
  <si>
    <t>Ремонт дорог общего пользования местного значения и искуственных сооружений на них                                         из них:</t>
  </si>
  <si>
    <t>Оснащение мест (площадок) накопления твердых коммунальных отходов</t>
  </si>
  <si>
    <t>3.1</t>
  </si>
  <si>
    <t>Проведение мероприятий общемуниципального характера</t>
  </si>
  <si>
    <t>7. Комплекс процессных мероприятий "Землеустройство и землепользование"</t>
  </si>
  <si>
    <t>4</t>
  </si>
  <si>
    <t>4.1</t>
  </si>
  <si>
    <t>Реализация областного закона 147-оз: благоустройство парка семейного отдыха в д.Овсище</t>
  </si>
  <si>
    <t>Реализация областного закона 147-оз: ремонт дорог общего пользования местного значения в д.Столбово,</t>
  </si>
  <si>
    <t xml:space="preserve">Реализация областного закона3-оз: Благоустройство территории центральной усадьбы дер. Старополье; </t>
  </si>
  <si>
    <t>Прочие мероприятия в области благоустройства</t>
  </si>
  <si>
    <t>9</t>
  </si>
  <si>
    <t>8</t>
  </si>
  <si>
    <t>5</t>
  </si>
  <si>
    <t>6</t>
  </si>
  <si>
    <t>7</t>
  </si>
  <si>
    <t>Выполнение комплекса кадастровых работпо оформлению технических планов на автомобильные дороги</t>
  </si>
  <si>
    <t>Межевание земельных участков</t>
  </si>
  <si>
    <t>План мероприятий муниципальной программы 
"Развитие территории Старопольского сельского поселения" на 2022-2023 годы</t>
  </si>
  <si>
    <t xml:space="preserve">Мероприятия по укреплению пожарной безопасности                                                        </t>
  </si>
  <si>
    <t>Обеспечение безопасности людей на водных объектах</t>
  </si>
  <si>
    <t>2</t>
  </si>
  <si>
    <t>Создание местной системы оповещения</t>
  </si>
  <si>
    <t>Из них расходы на: Общественная инфраструктура - оборудование домов культуры в д.Овсище(д.10), д.Ложголово( д.8) системой экстренного оповещения работников и посетителей объекта о потенциальной угрозе возникновения или о возникновении ЧС</t>
  </si>
  <si>
    <t>Итого:</t>
  </si>
  <si>
    <t>2022-2023</t>
  </si>
  <si>
    <t>из них расходы на: реализация областного закона 3-оз: Ремонт автомобильной дороги к хутору в дер. Старополье</t>
  </si>
  <si>
    <t>из них расходы на: реализация областного закона  147-оз Ремонт дорог общего пользования местного значения в д.Столбово</t>
  </si>
  <si>
    <t>Выполнение комплекса кадастровых работ по оформлению технических планов на автомобильные дороги</t>
  </si>
  <si>
    <t>Прочие мероприятия в области жилищного хозяйства</t>
  </si>
  <si>
    <t>Ликвидация мест несанкционированного размещения отходов</t>
  </si>
  <si>
    <t>Управление муниципальным имуществом</t>
  </si>
  <si>
    <t>Создание (содержание) и ремонт мест (площадок) накопления твердых коммунальных отходов</t>
  </si>
  <si>
    <t>из них расходы на: реализация областного закона 3-оз: работы по благоустройству центральной усадьбы д.Старополье</t>
  </si>
  <si>
    <t>3.2</t>
  </si>
  <si>
    <t>из них расходы на: реализация областного закона 147-оз: работы по благоустройству парка семейного отдыха в д.Овсище</t>
  </si>
  <si>
    <t xml:space="preserve">Содержание Дома культуры                            </t>
  </si>
  <si>
    <t>из них:иные межбюджетные трансферты( ремонт музыкального оборудования ДК Старополье, гидропромывка и опрессовка систем отопления в зданиях ДК)</t>
  </si>
  <si>
    <t>из них: стимулирующие выплаты на выполнение указов Президента</t>
  </si>
  <si>
    <t>Поощрение муниципальных управленческих команд за достижение показателей деятельности ОМСУ</t>
  </si>
  <si>
    <t>Итого по комплексам процессных мероприятий</t>
  </si>
  <si>
    <t>ВСЕГО ПО КОМПЛЕКСАМ ПРОЦЕССНЫХ МЕРОПРИЯТИЙ</t>
  </si>
  <si>
    <t>2. Мероприятия, направленные на достижение цели проекта "Жилищно-коммунальное хозяйство"</t>
  </si>
  <si>
    <t>Переселение граждан из аварийного жилищного фонда (выкуп долей, сопутствующие расходы)</t>
  </si>
  <si>
    <t>Переселение граждан из аварийного жилищного фонда</t>
  </si>
  <si>
    <t>из них расходы на: Благоустройство дворовой территории домов №6, 8, 10 дер. Гостицы</t>
  </si>
  <si>
    <t xml:space="preserve"> Итого :    </t>
  </si>
  <si>
    <t>ВСЕГО по мероприятиям направленным на достижение целей проекта «Жилищно-коммунальное хозяйство»</t>
  </si>
  <si>
    <t>ИТОГО ПО МЕРОПРИЯТИЯМ, НАПРАВЛЕННЫМ НА ДОСТИЖЕНИЕ ЦЕЛЕЙ ПРОЕКТА</t>
  </si>
  <si>
    <t>ВСЕГО ПО МЕРОПРИЯТИЯМ, НАПРАВЛЕННЫМ НА ДОСТИЖЕНИЕ ЦЕЛЕЙ ПРОЕКТА</t>
  </si>
  <si>
    <t>ИТОГО</t>
  </si>
  <si>
    <t>Расходы по прочим мероприятиям</t>
  </si>
  <si>
    <t>ВСЕГО по мероприятиям направленным на достижение целей проекта «Выполнение функций органов местного самоуправления в области национальной экономики и ЖКХ»</t>
  </si>
  <si>
    <t>1.2</t>
  </si>
  <si>
    <t>Из них расходы на: реализация областного закона  147-оз Устройство противопожарного резервуара для хранения пожарного запаса воды в д.Морди Старопольского сельского поселения Сланцевского муниципального района Ленинградской области</t>
  </si>
  <si>
    <t>из них расходы на: реализация областного закона 3-оз: Ремонт автостоянки и пешеходных дорожек у многоквартирного дома №2 в д.Старополье</t>
  </si>
  <si>
    <t>3.3</t>
  </si>
  <si>
    <t>3.4</t>
  </si>
  <si>
    <t>из них расходы на: реализация областного закона  147-оз :Ремонт дороги в д.Дретно км 0+312 - км 0+622,  д.Дретно км 0+000 - км 0+311,в д.Нарница и д.Столбово, д.Заручье и д.Кошелевичи</t>
  </si>
  <si>
    <t>Меропрития в области жилищного хозяйства</t>
  </si>
  <si>
    <t>из них расходы на: реализация областного закона 3-оз: Устройство пешеходной дорожки напртив здания администрации, поставка и установка скамеек</t>
  </si>
  <si>
    <t>Обрезка крон деревьев и декоративных кустарников,валка сухих.аварийных деревьев и кустарников</t>
  </si>
  <si>
    <t>Из них расходы на: Общественная инфраструктура-Приобретение русских народных костюмов для взрослых (ДК д.Старополье)</t>
  </si>
  <si>
    <t>Из них расходы на: Общественная инфраструктура- Частичный ремонт кровли ДК Овсище</t>
  </si>
  <si>
    <t>Из них расходы на: Общественная инфраструктура-Ремонт спуска в подвал Старопольского ДК</t>
  </si>
  <si>
    <t>11.1</t>
  </si>
  <si>
    <t>их них расходы: иные МБТ на финансовое обеспечение расходов по оплате труда с начислениями работников органа местного самоуправлени</t>
  </si>
  <si>
    <t>3. Мероприятия, направленные на достижение цели проекта "Выполнение функций органов местного самоуправления в области социально-культурной сферы"</t>
  </si>
  <si>
    <t>ВСЕГО по мероприятиям направленным на достижение целей проекта « Выполнение функций органов местного самоуправления в области социально-культурной сферы»</t>
  </si>
  <si>
    <r>
      <rPr>
        <sz val="14"/>
        <color theme="1"/>
        <rFont val="Times New Roman"/>
        <family val="1"/>
        <charset val="204"/>
      </rPr>
      <t>Приложение № 1</t>
    </r>
    <r>
      <rPr>
        <sz val="8"/>
        <color theme="1"/>
        <rFont val="Times New Roman"/>
        <family val="1"/>
        <charset val="204"/>
      </rPr>
      <t xml:space="preserve">
 к муниципальной программе 
"Развитие Старопольского сельского поселения"</t>
    </r>
  </si>
  <si>
    <t>3. Мероприятия, направленные на достижение цели проекта "Выполнение функций органов местного самоуправления в области национальной экономики и ЖКХ"</t>
  </si>
</sst>
</file>

<file path=xl/styles.xml><?xml version="1.0" encoding="utf-8"?>
<styleSheet xmlns="http://schemas.openxmlformats.org/spreadsheetml/2006/main">
  <numFmts count="1">
    <numFmt numFmtId="164" formatCode="#,##0.00000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9">
    <xf numFmtId="0" fontId="0" fillId="0" borderId="0" xfId="0"/>
    <xf numFmtId="0" fontId="1" fillId="0" borderId="6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3" fillId="0" borderId="6" xfId="0" applyFont="1" applyBorder="1" applyAlignment="1">
      <alignment horizontal="center" wrapText="1"/>
    </xf>
    <xf numFmtId="0" fontId="6" fillId="0" borderId="0" xfId="0" applyFont="1" applyFill="1"/>
    <xf numFmtId="0" fontId="6" fillId="0" borderId="0" xfId="0" applyFont="1"/>
    <xf numFmtId="0" fontId="0" fillId="0" borderId="0" xfId="0" applyFill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1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64" fontId="1" fillId="0" borderId="39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3" fillId="0" borderId="38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164" fontId="12" fillId="0" borderId="39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37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36" xfId="0" applyFill="1" applyBorder="1"/>
    <xf numFmtId="0" fontId="11" fillId="0" borderId="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64" fontId="1" fillId="0" borderId="41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48" xfId="0" applyNumberFormat="1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164" fontId="1" fillId="0" borderId="49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64" fontId="12" fillId="0" borderId="48" xfId="0" applyNumberFormat="1" applyFont="1" applyFill="1" applyBorder="1" applyAlignment="1">
      <alignment horizontal="center" vertical="center" wrapText="1"/>
    </xf>
    <xf numFmtId="164" fontId="12" fillId="0" borderId="4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 wrapText="1"/>
    </xf>
    <xf numFmtId="164" fontId="2" fillId="0" borderId="49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2" fillId="0" borderId="41" xfId="0" applyNumberFormat="1" applyFont="1" applyFill="1" applyBorder="1" applyAlignment="1">
      <alignment horizontal="center"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64" fontId="1" fillId="0" borderId="57" xfId="0" applyNumberFormat="1" applyFont="1" applyFill="1" applyBorder="1" applyAlignment="1">
      <alignment horizontal="center" vertical="center" wrapText="1"/>
    </xf>
    <xf numFmtId="164" fontId="2" fillId="0" borderId="57" xfId="0" applyNumberFormat="1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164" fontId="1" fillId="3" borderId="49" xfId="0" applyNumberFormat="1" applyFont="1" applyFill="1" applyBorder="1" applyAlignment="1">
      <alignment horizontal="center" vertical="center" wrapText="1"/>
    </xf>
    <xf numFmtId="164" fontId="1" fillId="3" borderId="50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2" fillId="3" borderId="41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2" fillId="0" borderId="41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4" xfId="0" applyFill="1" applyBorder="1" applyAlignment="1">
      <alignment wrapText="1"/>
    </xf>
    <xf numFmtId="0" fontId="0" fillId="0" borderId="56" xfId="0" applyFill="1" applyBorder="1" applyAlignment="1">
      <alignment wrapText="1"/>
    </xf>
    <xf numFmtId="49" fontId="3" fillId="0" borderId="42" xfId="0" applyNumberFormat="1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wrapText="1"/>
    </xf>
    <xf numFmtId="0" fontId="0" fillId="3" borderId="27" xfId="0" applyFill="1" applyBorder="1" applyAlignment="1">
      <alignment horizontal="center" wrapText="1"/>
    </xf>
    <xf numFmtId="164" fontId="2" fillId="3" borderId="41" xfId="0" applyNumberFormat="1" applyFont="1" applyFill="1" applyBorder="1" applyAlignment="1">
      <alignment horizontal="center" vertical="center" wrapText="1"/>
    </xf>
    <xf numFmtId="164" fontId="2" fillId="3" borderId="22" xfId="0" applyNumberFormat="1" applyFont="1" applyFill="1" applyBorder="1" applyAlignment="1">
      <alignment horizontal="center" vertical="center" wrapText="1"/>
    </xf>
    <xf numFmtId="164" fontId="2" fillId="3" borderId="23" xfId="0" applyNumberFormat="1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1" fillId="3" borderId="55" xfId="0" applyFont="1" applyFill="1" applyBorder="1" applyAlignment="1">
      <alignment horizont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left" vertical="center" wrapText="1"/>
    </xf>
    <xf numFmtId="0" fontId="4" fillId="3" borderId="43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44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center" wrapText="1"/>
    </xf>
    <xf numFmtId="0" fontId="0" fillId="0" borderId="21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0" fontId="0" fillId="0" borderId="52" xfId="0" applyFill="1" applyBorder="1" applyAlignment="1">
      <alignment vertical="center" wrapText="1"/>
    </xf>
    <xf numFmtId="0" fontId="0" fillId="0" borderId="51" xfId="0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 wrapText="1"/>
    </xf>
    <xf numFmtId="49" fontId="0" fillId="0" borderId="31" xfId="0" applyNumberForma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center" wrapText="1"/>
    </xf>
    <xf numFmtId="0" fontId="0" fillId="0" borderId="0" xfId="0" applyFill="1" applyAlignment="1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44" xfId="0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51" xfId="0" applyFill="1" applyBorder="1" applyAlignment="1">
      <alignment horizontal="left" vertical="center" wrapText="1"/>
    </xf>
    <xf numFmtId="0" fontId="0" fillId="0" borderId="52" xfId="0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9" fillId="0" borderId="29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30" xfId="0" applyFill="1" applyBorder="1" applyAlignment="1">
      <alignment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2"/>
  <sheetViews>
    <sheetView tabSelected="1" zoomScaleSheetLayoutView="90" workbookViewId="0">
      <selection activeCell="B2" sqref="B2:J3"/>
    </sheetView>
  </sheetViews>
  <sheetFormatPr defaultColWidth="8.85546875" defaultRowHeight="15.6" customHeight="1"/>
  <cols>
    <col min="1" max="1" width="4.5703125" style="6" customWidth="1"/>
    <col min="2" max="2" width="28.85546875" style="6" customWidth="1"/>
    <col min="3" max="3" width="8.85546875" style="6" customWidth="1"/>
    <col min="4" max="4" width="14.28515625" style="6" customWidth="1"/>
    <col min="5" max="5" width="13.28515625" style="6" customWidth="1"/>
    <col min="6" max="6" width="15.140625" style="6" customWidth="1"/>
    <col min="7" max="7" width="13.7109375" style="6" customWidth="1"/>
    <col min="8" max="9" width="13.42578125" style="6" customWidth="1"/>
    <col min="10" max="10" width="15.85546875" style="6" customWidth="1"/>
    <col min="11" max="11" width="8.85546875" style="10"/>
    <col min="12" max="12" width="11" style="10" bestFit="1" customWidth="1"/>
    <col min="13" max="24" width="8.85546875" style="10"/>
    <col min="25" max="16384" width="8.85546875" style="6"/>
  </cols>
  <sheetData>
    <row r="1" spans="1:25" ht="44.25" customHeight="1">
      <c r="H1" s="260" t="s">
        <v>130</v>
      </c>
      <c r="I1" s="261"/>
      <c r="J1" s="261"/>
    </row>
    <row r="2" spans="1:25" ht="15">
      <c r="B2" s="262" t="s">
        <v>79</v>
      </c>
      <c r="C2" s="263"/>
      <c r="D2" s="263"/>
      <c r="E2" s="263"/>
      <c r="F2" s="263"/>
      <c r="G2" s="263"/>
      <c r="H2" s="263"/>
      <c r="I2" s="263"/>
      <c r="J2" s="263"/>
    </row>
    <row r="3" spans="1:25" ht="15">
      <c r="B3" s="263"/>
      <c r="C3" s="263"/>
      <c r="D3" s="263"/>
      <c r="E3" s="263"/>
      <c r="F3" s="263"/>
      <c r="G3" s="263"/>
      <c r="H3" s="263"/>
      <c r="I3" s="263"/>
      <c r="J3" s="263"/>
    </row>
    <row r="4" spans="1:25" ht="13.5" customHeight="1" thickBot="1">
      <c r="J4" s="13"/>
    </row>
    <row r="5" spans="1:25" ht="23.45" customHeight="1">
      <c r="A5" s="272" t="s">
        <v>9</v>
      </c>
      <c r="B5" s="264" t="s">
        <v>0</v>
      </c>
      <c r="C5" s="264" t="s">
        <v>1</v>
      </c>
      <c r="D5" s="264" t="s">
        <v>2</v>
      </c>
      <c r="E5" s="264"/>
      <c r="F5" s="264"/>
      <c r="G5" s="264"/>
      <c r="H5" s="264"/>
      <c r="I5" s="265"/>
      <c r="J5" s="266" t="s">
        <v>3</v>
      </c>
    </row>
    <row r="6" spans="1:25" ht="15.6" customHeight="1">
      <c r="A6" s="273"/>
      <c r="B6" s="269"/>
      <c r="C6" s="269"/>
      <c r="D6" s="269" t="s">
        <v>11</v>
      </c>
      <c r="E6" s="269" t="s">
        <v>4</v>
      </c>
      <c r="F6" s="269"/>
      <c r="G6" s="269"/>
      <c r="H6" s="269"/>
      <c r="I6" s="271"/>
      <c r="J6" s="267"/>
    </row>
    <row r="7" spans="1:25" ht="24.75" thickBot="1">
      <c r="A7" s="274"/>
      <c r="B7" s="270"/>
      <c r="C7" s="270"/>
      <c r="D7" s="270"/>
      <c r="E7" s="54" t="s">
        <v>5</v>
      </c>
      <c r="F7" s="54" t="s">
        <v>6</v>
      </c>
      <c r="G7" s="54" t="s">
        <v>7</v>
      </c>
      <c r="H7" s="54" t="s">
        <v>8</v>
      </c>
      <c r="I7" s="14" t="s">
        <v>13</v>
      </c>
      <c r="J7" s="268"/>
    </row>
    <row r="8" spans="1:25" ht="15.75" thickBot="1">
      <c r="A8" s="15">
        <v>1</v>
      </c>
      <c r="B8" s="90">
        <v>2</v>
      </c>
      <c r="C8" s="90">
        <v>3</v>
      </c>
      <c r="D8" s="90">
        <v>4</v>
      </c>
      <c r="E8" s="90">
        <v>5</v>
      </c>
      <c r="F8" s="90">
        <v>6</v>
      </c>
      <c r="G8" s="90">
        <v>7</v>
      </c>
      <c r="H8" s="90">
        <v>8</v>
      </c>
      <c r="I8" s="16">
        <v>8</v>
      </c>
      <c r="J8" s="17">
        <v>9</v>
      </c>
    </row>
    <row r="9" spans="1:25" ht="16.5" thickBot="1">
      <c r="A9" s="275" t="s">
        <v>14</v>
      </c>
      <c r="B9" s="276"/>
      <c r="C9" s="276"/>
      <c r="D9" s="276"/>
      <c r="E9" s="276"/>
      <c r="F9" s="276"/>
      <c r="G9" s="276"/>
      <c r="H9" s="276"/>
      <c r="I9" s="276"/>
      <c r="J9" s="277"/>
    </row>
    <row r="10" spans="1:25" ht="15.75" thickBot="1">
      <c r="A10" s="242" t="s">
        <v>15</v>
      </c>
      <c r="B10" s="243"/>
      <c r="C10" s="243"/>
      <c r="D10" s="243"/>
      <c r="E10" s="243"/>
      <c r="F10" s="243"/>
      <c r="G10" s="243"/>
      <c r="H10" s="243"/>
      <c r="I10" s="243"/>
      <c r="J10" s="123"/>
    </row>
    <row r="11" spans="1:25" ht="18.75" customHeight="1" thickBot="1">
      <c r="A11" s="124">
        <v>1</v>
      </c>
      <c r="B11" s="126" t="s">
        <v>80</v>
      </c>
      <c r="C11" s="18">
        <v>2022</v>
      </c>
      <c r="D11" s="19">
        <f>E11+F11+G11+H11+I11</f>
        <v>924.59999999999991</v>
      </c>
      <c r="E11" s="19">
        <v>0</v>
      </c>
      <c r="F11" s="19">
        <v>527.99982999999997</v>
      </c>
      <c r="G11" s="19">
        <v>0</v>
      </c>
      <c r="H11" s="19">
        <v>396.60016999999999</v>
      </c>
      <c r="I11" s="20">
        <v>0</v>
      </c>
      <c r="J11" s="215" t="s">
        <v>47</v>
      </c>
      <c r="K11" s="302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</row>
    <row r="12" spans="1:25" ht="17.25" customHeight="1" thickBot="1">
      <c r="A12" s="194"/>
      <c r="B12" s="196"/>
      <c r="C12" s="21">
        <v>2023</v>
      </c>
      <c r="D12" s="19">
        <f>E12+F12+G12+H12+I12</f>
        <v>559.04034000000001</v>
      </c>
      <c r="E12" s="20">
        <v>0</v>
      </c>
      <c r="F12" s="20">
        <v>0</v>
      </c>
      <c r="G12" s="20">
        <v>0</v>
      </c>
      <c r="H12" s="20">
        <v>559.04034000000001</v>
      </c>
      <c r="I12" s="20">
        <v>0</v>
      </c>
      <c r="J12" s="279"/>
      <c r="K12" s="302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</row>
    <row r="13" spans="1:25" ht="9.75" hidden="1" customHeight="1" thickBot="1">
      <c r="A13" s="194"/>
      <c r="B13" s="196"/>
      <c r="C13" s="21">
        <v>2024</v>
      </c>
      <c r="D13" s="19">
        <f>E13+F13+G13+H13+I13</f>
        <v>41.1</v>
      </c>
      <c r="E13" s="20">
        <v>0</v>
      </c>
      <c r="F13" s="20">
        <v>0</v>
      </c>
      <c r="G13" s="20">
        <v>0</v>
      </c>
      <c r="H13" s="20">
        <v>41.1</v>
      </c>
      <c r="I13" s="20">
        <v>0</v>
      </c>
      <c r="J13" s="279"/>
      <c r="K13" s="302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</row>
    <row r="14" spans="1:25" ht="9.75" hidden="1" customHeight="1" thickBot="1">
      <c r="A14" s="194"/>
      <c r="B14" s="196"/>
      <c r="C14" s="22">
        <v>2025</v>
      </c>
      <c r="D14" s="19">
        <f>H14</f>
        <v>41.7</v>
      </c>
      <c r="E14" s="23">
        <v>0</v>
      </c>
      <c r="F14" s="23">
        <v>0</v>
      </c>
      <c r="G14" s="23">
        <v>0</v>
      </c>
      <c r="H14" s="23">
        <v>41.7</v>
      </c>
      <c r="I14" s="20">
        <v>0</v>
      </c>
      <c r="J14" s="279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25" ht="9.75" hidden="1" customHeight="1" thickBot="1">
      <c r="A15" s="220"/>
      <c r="B15" s="278"/>
      <c r="C15" s="55">
        <v>2026</v>
      </c>
      <c r="D15" s="56">
        <f>H15</f>
        <v>41.7</v>
      </c>
      <c r="E15" s="57">
        <v>0</v>
      </c>
      <c r="F15" s="57">
        <v>0</v>
      </c>
      <c r="G15" s="57">
        <v>0</v>
      </c>
      <c r="H15" s="57">
        <v>41.7</v>
      </c>
      <c r="I15" s="58">
        <v>0</v>
      </c>
      <c r="J15" s="279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</row>
    <row r="16" spans="1:25" ht="18.75" customHeight="1" thickBot="1">
      <c r="A16" s="257" t="s">
        <v>60</v>
      </c>
      <c r="B16" s="258" t="s">
        <v>84</v>
      </c>
      <c r="C16" s="59">
        <v>2022</v>
      </c>
      <c r="D16" s="60">
        <f>E16+F16+G16+H16+I16</f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279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</row>
    <row r="17" spans="1:25" ht="87.75" customHeight="1" thickBot="1">
      <c r="A17" s="185"/>
      <c r="B17" s="259"/>
      <c r="C17" s="59">
        <v>2023</v>
      </c>
      <c r="D17" s="60">
        <f>E17+F17+G17+H17+I17</f>
        <v>210.52632</v>
      </c>
      <c r="E17" s="60">
        <v>0</v>
      </c>
      <c r="F17" s="60">
        <v>200</v>
      </c>
      <c r="G17" s="60">
        <v>0</v>
      </c>
      <c r="H17" s="60">
        <v>10.52632</v>
      </c>
      <c r="I17" s="60">
        <v>0</v>
      </c>
      <c r="J17" s="279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</row>
    <row r="18" spans="1:25" ht="9.75" hidden="1" customHeight="1" thickBot="1">
      <c r="A18" s="47"/>
      <c r="B18" s="61"/>
      <c r="C18" s="22"/>
      <c r="D18" s="23"/>
      <c r="E18" s="23"/>
      <c r="F18" s="23"/>
      <c r="G18" s="23"/>
      <c r="H18" s="23"/>
      <c r="I18" s="23"/>
      <c r="J18" s="279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25" ht="9.75" hidden="1" customHeight="1" thickBot="1">
      <c r="A19" s="47"/>
      <c r="B19" s="61"/>
      <c r="C19" s="22"/>
      <c r="D19" s="19"/>
      <c r="E19" s="23"/>
      <c r="F19" s="23"/>
      <c r="G19" s="23"/>
      <c r="H19" s="23"/>
      <c r="I19" s="20"/>
      <c r="J19" s="279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</row>
    <row r="20" spans="1:25" ht="9.75" hidden="1" customHeight="1" thickBot="1">
      <c r="A20" s="47"/>
      <c r="B20" s="61"/>
      <c r="C20" s="22"/>
      <c r="D20" s="19"/>
      <c r="E20" s="23"/>
      <c r="F20" s="23"/>
      <c r="G20" s="23"/>
      <c r="H20" s="23"/>
      <c r="I20" s="20"/>
      <c r="J20" s="279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</row>
    <row r="21" spans="1:25" ht="25.5" customHeight="1" thickBot="1">
      <c r="A21" s="257" t="s">
        <v>114</v>
      </c>
      <c r="B21" s="258" t="s">
        <v>115</v>
      </c>
      <c r="C21" s="59">
        <v>2022</v>
      </c>
      <c r="D21" s="60">
        <f>E21+F21+G21+H21+I21</f>
        <v>600</v>
      </c>
      <c r="E21" s="60">
        <v>0</v>
      </c>
      <c r="F21" s="60">
        <v>527.99982999999997</v>
      </c>
      <c r="G21" s="60">
        <v>0</v>
      </c>
      <c r="H21" s="60">
        <v>72.000169999999997</v>
      </c>
      <c r="I21" s="60">
        <v>0</v>
      </c>
      <c r="J21" s="279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ht="79.5" customHeight="1" thickBot="1">
      <c r="A22" s="185"/>
      <c r="B22" s="259"/>
      <c r="C22" s="59">
        <v>2023</v>
      </c>
      <c r="D22" s="60">
        <f>E22+F22+G22+H22+I22</f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279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</row>
    <row r="23" spans="1:25" ht="9.75" hidden="1" customHeight="1" thickBot="1">
      <c r="A23" s="47"/>
      <c r="B23" s="61"/>
      <c r="C23" s="22"/>
      <c r="D23" s="19"/>
      <c r="E23" s="23"/>
      <c r="F23" s="23"/>
      <c r="G23" s="23"/>
      <c r="H23" s="23"/>
      <c r="I23" s="20"/>
      <c r="J23" s="279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1:25" ht="9.75" hidden="1" customHeight="1" thickBot="1">
      <c r="A24" s="47"/>
      <c r="B24" s="61"/>
      <c r="C24" s="22"/>
      <c r="D24" s="19"/>
      <c r="E24" s="23"/>
      <c r="F24" s="23"/>
      <c r="G24" s="23"/>
      <c r="H24" s="23"/>
      <c r="I24" s="20"/>
      <c r="J24" s="279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</row>
    <row r="25" spans="1:25" ht="8.25" hidden="1" customHeight="1" thickBot="1">
      <c r="A25" s="47"/>
      <c r="B25" s="61"/>
      <c r="C25" s="22"/>
      <c r="D25" s="19"/>
      <c r="E25" s="23"/>
      <c r="F25" s="23"/>
      <c r="G25" s="23"/>
      <c r="H25" s="23"/>
      <c r="I25" s="20"/>
      <c r="J25" s="279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spans="1:25" ht="18.75" customHeight="1" thickBot="1">
      <c r="A26" s="207" t="s">
        <v>82</v>
      </c>
      <c r="B26" s="126" t="s">
        <v>81</v>
      </c>
      <c r="C26" s="18">
        <v>2022</v>
      </c>
      <c r="D26" s="19">
        <f>E26+F26+G26+H26+I26</f>
        <v>0</v>
      </c>
      <c r="E26" s="19">
        <v>0</v>
      </c>
      <c r="F26" s="19">
        <v>0</v>
      </c>
      <c r="G26" s="19">
        <v>0</v>
      </c>
      <c r="H26" s="19">
        <v>0</v>
      </c>
      <c r="I26" s="20">
        <v>0</v>
      </c>
      <c r="J26" s="279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24"/>
    </row>
    <row r="27" spans="1:25" ht="17.25" customHeight="1" thickBot="1">
      <c r="A27" s="208"/>
      <c r="B27" s="196"/>
      <c r="C27" s="21">
        <v>2023</v>
      </c>
      <c r="D27" s="19">
        <f t="shared" ref="D27:D40" si="0">E27+F27+G27+H27+I27</f>
        <v>3</v>
      </c>
      <c r="E27" s="20">
        <v>0</v>
      </c>
      <c r="F27" s="20">
        <v>0</v>
      </c>
      <c r="G27" s="20">
        <v>0</v>
      </c>
      <c r="H27" s="20">
        <v>3</v>
      </c>
      <c r="I27" s="20">
        <v>0</v>
      </c>
      <c r="J27" s="279"/>
      <c r="L27" s="36"/>
    </row>
    <row r="28" spans="1:25" ht="18.75" hidden="1" customHeight="1" thickBot="1">
      <c r="A28" s="208"/>
      <c r="B28" s="196"/>
      <c r="C28" s="21">
        <v>2024</v>
      </c>
      <c r="D28" s="19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79"/>
      <c r="L28" s="36"/>
    </row>
    <row r="29" spans="1:25" ht="18.75" hidden="1" customHeight="1" thickBot="1">
      <c r="A29" s="208"/>
      <c r="B29" s="196"/>
      <c r="C29" s="21">
        <v>2025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79"/>
    </row>
    <row r="30" spans="1:25" ht="18.75" hidden="1" customHeight="1" thickBot="1">
      <c r="A30" s="195"/>
      <c r="B30" s="197"/>
      <c r="C30" s="21">
        <v>2026</v>
      </c>
      <c r="D30" s="19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79"/>
    </row>
    <row r="31" spans="1:25" ht="18.75" customHeight="1" thickBot="1">
      <c r="A31" s="124">
        <v>3</v>
      </c>
      <c r="B31" s="126" t="s">
        <v>16</v>
      </c>
      <c r="C31" s="18">
        <v>2022</v>
      </c>
      <c r="D31" s="19">
        <f t="shared" ref="D31:D33" si="1">E31+F31+G31+H31+I31</f>
        <v>2.2999999999999998</v>
      </c>
      <c r="E31" s="19">
        <v>0</v>
      </c>
      <c r="F31" s="19">
        <v>0</v>
      </c>
      <c r="G31" s="19">
        <v>0</v>
      </c>
      <c r="H31" s="19">
        <v>2.2999999999999998</v>
      </c>
      <c r="I31" s="20">
        <v>0</v>
      </c>
      <c r="J31" s="279"/>
    </row>
    <row r="32" spans="1:25" ht="32.25" customHeight="1" thickBot="1">
      <c r="A32" s="194"/>
      <c r="B32" s="196"/>
      <c r="C32" s="21">
        <v>2023</v>
      </c>
      <c r="D32" s="19">
        <f t="shared" si="1"/>
        <v>2.1</v>
      </c>
      <c r="E32" s="20">
        <v>0</v>
      </c>
      <c r="F32" s="20">
        <v>0</v>
      </c>
      <c r="G32" s="20">
        <v>0</v>
      </c>
      <c r="H32" s="20">
        <v>2.1</v>
      </c>
      <c r="I32" s="20">
        <v>0</v>
      </c>
      <c r="J32" s="279"/>
    </row>
    <row r="33" spans="1:24" ht="18.75" hidden="1" customHeight="1" thickBot="1">
      <c r="A33" s="194"/>
      <c r="B33" s="196"/>
      <c r="C33" s="21">
        <v>2024</v>
      </c>
      <c r="D33" s="19">
        <f t="shared" si="1"/>
        <v>2.1</v>
      </c>
      <c r="E33" s="20">
        <v>0</v>
      </c>
      <c r="F33" s="20">
        <v>0</v>
      </c>
      <c r="G33" s="20">
        <v>0</v>
      </c>
      <c r="H33" s="20">
        <v>2.1</v>
      </c>
      <c r="I33" s="20">
        <v>0</v>
      </c>
      <c r="J33" s="279"/>
    </row>
    <row r="34" spans="1:24" ht="18.75" hidden="1" customHeight="1" thickBot="1">
      <c r="A34" s="220"/>
      <c r="B34" s="196"/>
      <c r="C34" s="21">
        <v>2025</v>
      </c>
      <c r="D34" s="19">
        <f>E34+F34+G34+H34+I34</f>
        <v>2.2000000000000002</v>
      </c>
      <c r="E34" s="20">
        <v>0</v>
      </c>
      <c r="F34" s="20">
        <v>0</v>
      </c>
      <c r="G34" s="20">
        <v>0</v>
      </c>
      <c r="H34" s="20">
        <v>2.2000000000000002</v>
      </c>
      <c r="I34" s="20">
        <v>0</v>
      </c>
      <c r="J34" s="279"/>
    </row>
    <row r="35" spans="1:24" ht="18.75" hidden="1" customHeight="1" thickBot="1">
      <c r="A35" s="195"/>
      <c r="B35" s="197"/>
      <c r="C35" s="21">
        <v>2026</v>
      </c>
      <c r="D35" s="19">
        <f t="shared" ref="D35" si="2">E35+F35+G35+H35+I35</f>
        <v>2.2000000000000002</v>
      </c>
      <c r="E35" s="20">
        <v>0</v>
      </c>
      <c r="F35" s="20">
        <v>0</v>
      </c>
      <c r="G35" s="20">
        <v>0</v>
      </c>
      <c r="H35" s="20">
        <v>2.2000000000000002</v>
      </c>
      <c r="I35" s="20">
        <v>0</v>
      </c>
      <c r="J35" s="279"/>
    </row>
    <row r="36" spans="1:24" ht="15.75" thickBot="1">
      <c r="A36" s="124">
        <v>4</v>
      </c>
      <c r="B36" s="126" t="s">
        <v>83</v>
      </c>
      <c r="C36" s="18">
        <v>2022</v>
      </c>
      <c r="D36" s="19">
        <f t="shared" si="0"/>
        <v>0</v>
      </c>
      <c r="E36" s="19">
        <v>0</v>
      </c>
      <c r="F36" s="19">
        <v>0</v>
      </c>
      <c r="G36" s="19">
        <v>0</v>
      </c>
      <c r="H36" s="19">
        <v>0</v>
      </c>
      <c r="I36" s="20">
        <v>0</v>
      </c>
      <c r="J36" s="279"/>
    </row>
    <row r="37" spans="1:24" ht="89.25" customHeight="1" thickBot="1">
      <c r="A37" s="194"/>
      <c r="B37" s="196"/>
      <c r="C37" s="21">
        <v>2023</v>
      </c>
      <c r="D37" s="19">
        <f t="shared" si="0"/>
        <v>25</v>
      </c>
      <c r="E37" s="20">
        <v>0</v>
      </c>
      <c r="F37" s="20">
        <v>0</v>
      </c>
      <c r="G37" s="20">
        <v>0</v>
      </c>
      <c r="H37" s="20">
        <v>25</v>
      </c>
      <c r="I37" s="20">
        <v>0</v>
      </c>
      <c r="J37" s="279"/>
    </row>
    <row r="38" spans="1:24" ht="22.5" hidden="1" customHeight="1" thickBot="1">
      <c r="A38" s="194"/>
      <c r="B38" s="196"/>
      <c r="C38" s="21">
        <v>2024</v>
      </c>
      <c r="D38" s="19">
        <f t="shared" si="0"/>
        <v>2.1</v>
      </c>
      <c r="E38" s="20">
        <v>0</v>
      </c>
      <c r="F38" s="20">
        <v>0</v>
      </c>
      <c r="G38" s="20">
        <v>0</v>
      </c>
      <c r="H38" s="20">
        <v>2.1</v>
      </c>
      <c r="I38" s="20">
        <v>0</v>
      </c>
      <c r="J38" s="279"/>
    </row>
    <row r="39" spans="1:24" ht="22.5" hidden="1" customHeight="1" thickBot="1">
      <c r="A39" s="220"/>
      <c r="B39" s="196"/>
      <c r="C39" s="21">
        <v>2025</v>
      </c>
      <c r="D39" s="19">
        <f>E39+F39+G39+H39+I39</f>
        <v>2.2000000000000002</v>
      </c>
      <c r="E39" s="20">
        <v>0</v>
      </c>
      <c r="F39" s="20">
        <v>0</v>
      </c>
      <c r="G39" s="20">
        <v>0</v>
      </c>
      <c r="H39" s="20">
        <v>2.2000000000000002</v>
      </c>
      <c r="I39" s="20">
        <v>0</v>
      </c>
      <c r="J39" s="279"/>
    </row>
    <row r="40" spans="1:24" ht="22.5" hidden="1" customHeight="1" thickBot="1">
      <c r="A40" s="195"/>
      <c r="B40" s="197"/>
      <c r="C40" s="21">
        <v>2026</v>
      </c>
      <c r="D40" s="19">
        <f t="shared" si="0"/>
        <v>2.2000000000000002</v>
      </c>
      <c r="E40" s="20">
        <v>0</v>
      </c>
      <c r="F40" s="20">
        <v>0</v>
      </c>
      <c r="G40" s="20">
        <v>0</v>
      </c>
      <c r="H40" s="20">
        <v>2.2000000000000002</v>
      </c>
      <c r="I40" s="20">
        <v>0</v>
      </c>
      <c r="J40" s="279"/>
    </row>
    <row r="41" spans="1:24" ht="28.5" customHeight="1" thickBot="1">
      <c r="A41" s="178" t="s">
        <v>85</v>
      </c>
      <c r="B41" s="182"/>
      <c r="C41" s="18">
        <v>2022</v>
      </c>
      <c r="D41" s="19">
        <f>D11+D31</f>
        <v>926.89999999999986</v>
      </c>
      <c r="E41" s="19">
        <f t="shared" ref="E41:I41" si="3">E11+E31</f>
        <v>0</v>
      </c>
      <c r="F41" s="19">
        <f t="shared" si="3"/>
        <v>527.99982999999997</v>
      </c>
      <c r="G41" s="19">
        <f t="shared" si="3"/>
        <v>0</v>
      </c>
      <c r="H41" s="19">
        <f t="shared" si="3"/>
        <v>398.90017</v>
      </c>
      <c r="I41" s="19">
        <f t="shared" si="3"/>
        <v>0</v>
      </c>
      <c r="J41" s="279"/>
    </row>
    <row r="42" spans="1:24" ht="27" customHeight="1" thickBot="1">
      <c r="A42" s="183"/>
      <c r="B42" s="184"/>
      <c r="C42" s="21">
        <v>2023</v>
      </c>
      <c r="D42" s="19">
        <f>D12+D17+D27+D32+D37</f>
        <v>799.66665999999998</v>
      </c>
      <c r="E42" s="19">
        <f t="shared" ref="E42:I42" si="4">E12+E17+E27+E32+E37</f>
        <v>0</v>
      </c>
      <c r="F42" s="19">
        <f t="shared" si="4"/>
        <v>200</v>
      </c>
      <c r="G42" s="19">
        <f t="shared" si="4"/>
        <v>0</v>
      </c>
      <c r="H42" s="19">
        <f t="shared" si="4"/>
        <v>599.66666000000009</v>
      </c>
      <c r="I42" s="19">
        <f t="shared" si="4"/>
        <v>0</v>
      </c>
      <c r="J42" s="279"/>
    </row>
    <row r="43" spans="1:24" ht="22.5" hidden="1" customHeight="1" thickBot="1">
      <c r="A43" s="47"/>
      <c r="B43" s="61"/>
      <c r="C43" s="22"/>
      <c r="D43" s="19"/>
      <c r="E43" s="23"/>
      <c r="F43" s="23"/>
      <c r="G43" s="23"/>
      <c r="H43" s="23"/>
      <c r="I43" s="23"/>
      <c r="J43" s="43"/>
    </row>
    <row r="44" spans="1:24" ht="13.5" hidden="1" thickBot="1">
      <c r="A44" s="230" t="s">
        <v>51</v>
      </c>
      <c r="B44" s="231"/>
      <c r="C44" s="25">
        <v>2022</v>
      </c>
      <c r="D44" s="26">
        <f>D36+D11</f>
        <v>924.59999999999991</v>
      </c>
      <c r="E44" s="26">
        <f t="shared" ref="E44:I44" si="5">E36+E11</f>
        <v>0</v>
      </c>
      <c r="F44" s="26">
        <f t="shared" si="5"/>
        <v>527.99982999999997</v>
      </c>
      <c r="G44" s="26">
        <f t="shared" si="5"/>
        <v>0</v>
      </c>
      <c r="H44" s="26">
        <f t="shared" si="5"/>
        <v>396.60016999999999</v>
      </c>
      <c r="I44" s="26">
        <f t="shared" si="5"/>
        <v>0</v>
      </c>
      <c r="J44" s="227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45.75" customHeight="1">
      <c r="A45" s="232"/>
      <c r="B45" s="233"/>
      <c r="C45" s="27" t="s">
        <v>86</v>
      </c>
      <c r="D45" s="26">
        <f>D41+D42</f>
        <v>1726.56666</v>
      </c>
      <c r="E45" s="26">
        <f t="shared" ref="E45:I45" si="6">E41+E42</f>
        <v>0</v>
      </c>
      <c r="F45" s="26">
        <f t="shared" si="6"/>
        <v>727.99982999999997</v>
      </c>
      <c r="G45" s="26">
        <f t="shared" si="6"/>
        <v>0</v>
      </c>
      <c r="H45" s="26">
        <f t="shared" si="6"/>
        <v>998.5668300000001</v>
      </c>
      <c r="I45" s="26">
        <f t="shared" si="6"/>
        <v>0</v>
      </c>
      <c r="J45" s="22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3.5" hidden="1" thickBot="1">
      <c r="A46" s="232"/>
      <c r="B46" s="233"/>
      <c r="C46" s="27">
        <v>2024</v>
      </c>
      <c r="D46" s="26">
        <f t="shared" ref="D46:I48" si="7">D13+D28+D38</f>
        <v>43.2</v>
      </c>
      <c r="E46" s="26">
        <f t="shared" si="7"/>
        <v>0</v>
      </c>
      <c r="F46" s="26">
        <f t="shared" si="7"/>
        <v>0</v>
      </c>
      <c r="G46" s="26">
        <f t="shared" si="7"/>
        <v>0</v>
      </c>
      <c r="H46" s="26">
        <f t="shared" si="7"/>
        <v>43.2</v>
      </c>
      <c r="I46" s="26">
        <f t="shared" si="7"/>
        <v>0</v>
      </c>
      <c r="J46" s="22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3.5" hidden="1" thickBot="1">
      <c r="A47" s="51"/>
      <c r="B47" s="28"/>
      <c r="C47" s="27">
        <v>2025</v>
      </c>
      <c r="D47" s="26">
        <f t="shared" si="7"/>
        <v>43.900000000000006</v>
      </c>
      <c r="E47" s="26">
        <f t="shared" si="7"/>
        <v>0</v>
      </c>
      <c r="F47" s="26">
        <f t="shared" si="7"/>
        <v>0</v>
      </c>
      <c r="G47" s="26">
        <f t="shared" si="7"/>
        <v>0</v>
      </c>
      <c r="H47" s="26">
        <f t="shared" si="7"/>
        <v>43.900000000000006</v>
      </c>
      <c r="I47" s="26">
        <f t="shared" si="7"/>
        <v>0</v>
      </c>
      <c r="J47" s="22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2.75" hidden="1">
      <c r="A48" s="51"/>
      <c r="B48" s="28"/>
      <c r="C48" s="27">
        <v>2026</v>
      </c>
      <c r="D48" s="26">
        <f t="shared" si="7"/>
        <v>43.900000000000006</v>
      </c>
      <c r="E48" s="26">
        <f t="shared" si="7"/>
        <v>0</v>
      </c>
      <c r="F48" s="26">
        <f t="shared" si="7"/>
        <v>0</v>
      </c>
      <c r="G48" s="26">
        <f t="shared" si="7"/>
        <v>0</v>
      </c>
      <c r="H48" s="26">
        <f t="shared" si="7"/>
        <v>43.900000000000006</v>
      </c>
      <c r="I48" s="26">
        <f t="shared" si="7"/>
        <v>0</v>
      </c>
      <c r="J48" s="229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5" ht="13.5" thickBot="1">
      <c r="A49" s="224" t="s">
        <v>17</v>
      </c>
      <c r="B49" s="225"/>
      <c r="C49" s="225"/>
      <c r="D49" s="225"/>
      <c r="E49" s="225"/>
      <c r="F49" s="225"/>
      <c r="G49" s="225"/>
      <c r="H49" s="225"/>
      <c r="I49" s="225"/>
      <c r="J49" s="22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5" ht="15" customHeight="1" thickBot="1">
      <c r="A50" s="124">
        <v>1</v>
      </c>
      <c r="B50" s="126" t="s">
        <v>18</v>
      </c>
      <c r="C50" s="18">
        <v>2022</v>
      </c>
      <c r="D50" s="19">
        <f>H50</f>
        <v>2126.0389700000001</v>
      </c>
      <c r="E50" s="20">
        <v>0</v>
      </c>
      <c r="F50" s="20">
        <v>0</v>
      </c>
      <c r="G50" s="20">
        <v>0</v>
      </c>
      <c r="H50" s="29">
        <v>2126.0389700000001</v>
      </c>
      <c r="I50" s="20">
        <v>0</v>
      </c>
      <c r="J50" s="304" t="s">
        <v>47</v>
      </c>
    </row>
    <row r="51" spans="1:25" ht="41.25" customHeight="1" thickBot="1">
      <c r="A51" s="190"/>
      <c r="B51" s="192"/>
      <c r="C51" s="21">
        <v>2023</v>
      </c>
      <c r="D51" s="19">
        <f>E51+F51+G51+H51+I51</f>
        <v>1206.8</v>
      </c>
      <c r="E51" s="20">
        <v>0</v>
      </c>
      <c r="F51" s="20">
        <v>0</v>
      </c>
      <c r="G51" s="20">
        <v>0</v>
      </c>
      <c r="H51" s="30">
        <v>1206.8</v>
      </c>
      <c r="I51" s="20">
        <v>0</v>
      </c>
      <c r="J51" s="305"/>
    </row>
    <row r="52" spans="1:25" ht="18" hidden="1" customHeight="1" thickBot="1">
      <c r="A52" s="190"/>
      <c r="B52" s="192"/>
      <c r="C52" s="21">
        <v>2024</v>
      </c>
      <c r="D52" s="19">
        <f>E52+F52+G52+H52+I52</f>
        <v>1426.6</v>
      </c>
      <c r="E52" s="20">
        <v>0</v>
      </c>
      <c r="F52" s="20">
        <v>0</v>
      </c>
      <c r="G52" s="20">
        <v>0</v>
      </c>
      <c r="H52" s="30">
        <v>1426.6</v>
      </c>
      <c r="I52" s="20">
        <v>0</v>
      </c>
      <c r="J52" s="305"/>
    </row>
    <row r="53" spans="1:25" ht="18" hidden="1" customHeight="1" thickBot="1">
      <c r="A53" s="190"/>
      <c r="B53" s="192"/>
      <c r="C53" s="21">
        <v>2025</v>
      </c>
      <c r="D53" s="19">
        <f>E53+F53+G53+H53+I53</f>
        <v>1440.7</v>
      </c>
      <c r="E53" s="20">
        <v>0</v>
      </c>
      <c r="F53" s="20">
        <v>0</v>
      </c>
      <c r="G53" s="20">
        <v>0</v>
      </c>
      <c r="H53" s="30">
        <v>1440.7</v>
      </c>
      <c r="I53" s="20">
        <v>0</v>
      </c>
      <c r="J53" s="305"/>
    </row>
    <row r="54" spans="1:25" ht="18" hidden="1" customHeight="1" thickBot="1">
      <c r="A54" s="191"/>
      <c r="B54" s="193"/>
      <c r="C54" s="21">
        <v>2026</v>
      </c>
      <c r="D54" s="19">
        <f>E54+F54+G54+H54+I54</f>
        <v>1440.7</v>
      </c>
      <c r="E54" s="20">
        <v>0</v>
      </c>
      <c r="F54" s="20">
        <v>0</v>
      </c>
      <c r="G54" s="20">
        <v>0</v>
      </c>
      <c r="H54" s="30">
        <v>1440.7</v>
      </c>
      <c r="I54" s="20">
        <v>0</v>
      </c>
      <c r="J54" s="305"/>
    </row>
    <row r="55" spans="1:25" ht="18" customHeight="1" thickBot="1">
      <c r="A55" s="124">
        <v>2</v>
      </c>
      <c r="B55" s="126" t="s">
        <v>89</v>
      </c>
      <c r="C55" s="18">
        <v>2022</v>
      </c>
      <c r="D55" s="19">
        <f>H55</f>
        <v>0</v>
      </c>
      <c r="E55" s="20">
        <v>0</v>
      </c>
      <c r="F55" s="20">
        <v>0</v>
      </c>
      <c r="G55" s="20">
        <v>0</v>
      </c>
      <c r="H55" s="29">
        <v>0</v>
      </c>
      <c r="I55" s="20">
        <v>0</v>
      </c>
      <c r="J55" s="305"/>
    </row>
    <row r="56" spans="1:25" ht="18" customHeight="1" thickBot="1">
      <c r="A56" s="190"/>
      <c r="B56" s="192"/>
      <c r="C56" s="21">
        <v>2023</v>
      </c>
      <c r="D56" s="19">
        <f>E56+F56+G56+H56+I56</f>
        <v>110</v>
      </c>
      <c r="E56" s="20">
        <v>0</v>
      </c>
      <c r="F56" s="20">
        <v>0</v>
      </c>
      <c r="G56" s="20">
        <v>0</v>
      </c>
      <c r="H56" s="30">
        <v>110</v>
      </c>
      <c r="I56" s="20">
        <v>0</v>
      </c>
      <c r="J56" s="305"/>
    </row>
    <row r="57" spans="1:25" ht="18" hidden="1" customHeight="1" thickBot="1">
      <c r="A57" s="190"/>
      <c r="B57" s="192"/>
      <c r="C57" s="21">
        <v>2024</v>
      </c>
      <c r="D57" s="19">
        <f>E57+F57+G57+H57+I57</f>
        <v>1426.6</v>
      </c>
      <c r="E57" s="20">
        <v>0</v>
      </c>
      <c r="F57" s="20">
        <v>0</v>
      </c>
      <c r="G57" s="20">
        <v>0</v>
      </c>
      <c r="H57" s="30">
        <v>1426.6</v>
      </c>
      <c r="I57" s="20">
        <v>0</v>
      </c>
      <c r="J57" s="305"/>
    </row>
    <row r="58" spans="1:25" ht="18" hidden="1" customHeight="1" thickBot="1">
      <c r="A58" s="190"/>
      <c r="B58" s="192"/>
      <c r="C58" s="21">
        <v>2025</v>
      </c>
      <c r="D58" s="19">
        <f>E58+F58+G58+H58+I58</f>
        <v>1440.7</v>
      </c>
      <c r="E58" s="20">
        <v>0</v>
      </c>
      <c r="F58" s="20">
        <v>0</v>
      </c>
      <c r="G58" s="20">
        <v>0</v>
      </c>
      <c r="H58" s="30">
        <v>1440.7</v>
      </c>
      <c r="I58" s="20">
        <v>0</v>
      </c>
      <c r="J58" s="305"/>
    </row>
    <row r="59" spans="1:25" ht="18" hidden="1" customHeight="1" thickBot="1">
      <c r="A59" s="191"/>
      <c r="B59" s="193"/>
      <c r="C59" s="21">
        <v>2026</v>
      </c>
      <c r="D59" s="19">
        <f>E59+F59+G59+H59+I59</f>
        <v>1440.7</v>
      </c>
      <c r="E59" s="20">
        <v>0</v>
      </c>
      <c r="F59" s="20">
        <v>0</v>
      </c>
      <c r="G59" s="20">
        <v>0</v>
      </c>
      <c r="H59" s="30">
        <v>1440.7</v>
      </c>
      <c r="I59" s="20">
        <v>0</v>
      </c>
      <c r="J59" s="305"/>
    </row>
    <row r="60" spans="1:25" ht="13.5" thickBot="1">
      <c r="A60" s="124">
        <v>3</v>
      </c>
      <c r="B60" s="126" t="s">
        <v>61</v>
      </c>
      <c r="C60" s="18">
        <v>2022</v>
      </c>
      <c r="D60" s="19">
        <f t="shared" ref="D60:D62" si="8">E60+F60+G60+H60+I60</f>
        <v>972.04992000000004</v>
      </c>
      <c r="E60" s="19">
        <v>0</v>
      </c>
      <c r="F60" s="19">
        <v>0</v>
      </c>
      <c r="G60" s="19">
        <v>0</v>
      </c>
      <c r="H60" s="29">
        <v>972.04992000000004</v>
      </c>
      <c r="I60" s="20">
        <v>0</v>
      </c>
      <c r="J60" s="151"/>
      <c r="K60" s="302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</row>
    <row r="61" spans="1:25" ht="45" customHeight="1" thickBot="1">
      <c r="A61" s="194"/>
      <c r="B61" s="196"/>
      <c r="C61" s="21">
        <v>2023</v>
      </c>
      <c r="D61" s="19">
        <f>E61+F61+G61+H61+I61</f>
        <v>3186.9200799999999</v>
      </c>
      <c r="E61" s="20">
        <v>0</v>
      </c>
      <c r="F61" s="20">
        <v>0</v>
      </c>
      <c r="G61" s="20">
        <v>0</v>
      </c>
      <c r="H61" s="30">
        <v>3186.9200799999999</v>
      </c>
      <c r="I61" s="20">
        <v>0</v>
      </c>
      <c r="J61" s="151"/>
      <c r="K61" s="302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</row>
    <row r="62" spans="1:25" ht="21" hidden="1" customHeight="1" thickBot="1">
      <c r="A62" s="194"/>
      <c r="B62" s="196"/>
      <c r="C62" s="21">
        <v>2024</v>
      </c>
      <c r="D62" s="19">
        <f t="shared" si="8"/>
        <v>1974.1</v>
      </c>
      <c r="E62" s="20">
        <v>0</v>
      </c>
      <c r="F62" s="20">
        <v>0</v>
      </c>
      <c r="G62" s="20">
        <v>0</v>
      </c>
      <c r="H62" s="30">
        <v>1974.1</v>
      </c>
      <c r="I62" s="20">
        <v>0</v>
      </c>
      <c r="J62" s="151"/>
      <c r="K62" s="302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</row>
    <row r="63" spans="1:25" ht="21" hidden="1" customHeight="1" thickBot="1">
      <c r="A63" s="194"/>
      <c r="B63" s="196"/>
      <c r="C63" s="21">
        <v>2025</v>
      </c>
      <c r="D63" s="19">
        <f>H63</f>
        <v>1993.6</v>
      </c>
      <c r="E63" s="20">
        <v>0</v>
      </c>
      <c r="F63" s="20">
        <v>0</v>
      </c>
      <c r="G63" s="20">
        <v>0</v>
      </c>
      <c r="H63" s="30">
        <v>1993.6</v>
      </c>
      <c r="I63" s="20">
        <v>0</v>
      </c>
      <c r="J63" s="151"/>
      <c r="K63" s="44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1:25" ht="21" hidden="1" customHeight="1" thickBot="1">
      <c r="A64" s="220"/>
      <c r="B64" s="221"/>
      <c r="C64" s="62">
        <v>2026</v>
      </c>
      <c r="D64" s="56">
        <f>H64</f>
        <v>1993.6</v>
      </c>
      <c r="E64" s="58">
        <v>0</v>
      </c>
      <c r="F64" s="58">
        <v>0</v>
      </c>
      <c r="G64" s="58">
        <v>0</v>
      </c>
      <c r="H64" s="64">
        <v>1993.6</v>
      </c>
      <c r="I64" s="58">
        <v>0</v>
      </c>
      <c r="J64" s="151"/>
      <c r="K64" s="44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1:25" ht="78.75" customHeight="1" thickBot="1">
      <c r="A65" s="186" t="s">
        <v>63</v>
      </c>
      <c r="B65" s="188" t="s">
        <v>116</v>
      </c>
      <c r="C65" s="59">
        <v>2022</v>
      </c>
      <c r="D65" s="60">
        <f>E65+F65+G65+H65+I65</f>
        <v>599.50200000000007</v>
      </c>
      <c r="E65" s="60">
        <v>0</v>
      </c>
      <c r="F65" s="60">
        <v>527.56176000000005</v>
      </c>
      <c r="G65" s="60">
        <v>0</v>
      </c>
      <c r="H65" s="65">
        <v>71.940240000000003</v>
      </c>
      <c r="I65" s="60">
        <v>0</v>
      </c>
      <c r="J65" s="151"/>
      <c r="K65" s="44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1:25" ht="54" hidden="1" customHeight="1" thickBot="1">
      <c r="A66" s="186"/>
      <c r="B66" s="188"/>
      <c r="C66" s="59">
        <v>2023</v>
      </c>
      <c r="D66" s="60">
        <f>E66+F66+G66+H66+I66</f>
        <v>552.21435999999994</v>
      </c>
      <c r="E66" s="60">
        <v>0</v>
      </c>
      <c r="F66" s="60">
        <v>485.94837999999999</v>
      </c>
      <c r="G66" s="60">
        <v>0</v>
      </c>
      <c r="H66" s="65">
        <v>66.265979999999999</v>
      </c>
      <c r="I66" s="60">
        <v>0</v>
      </c>
      <c r="J66" s="151"/>
      <c r="K66" s="44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</row>
    <row r="67" spans="1:25" ht="21" hidden="1" customHeight="1" thickBot="1">
      <c r="A67" s="186"/>
      <c r="B67" s="188"/>
      <c r="C67" s="59">
        <v>2024</v>
      </c>
      <c r="D67" s="60">
        <v>0</v>
      </c>
      <c r="E67" s="60">
        <v>0</v>
      </c>
      <c r="F67" s="60">
        <v>0</v>
      </c>
      <c r="G67" s="60">
        <v>0</v>
      </c>
      <c r="H67" s="65">
        <v>0</v>
      </c>
      <c r="I67" s="60">
        <v>0</v>
      </c>
      <c r="J67" s="151"/>
      <c r="K67" s="44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1:25" ht="21" hidden="1" customHeight="1" thickBot="1">
      <c r="A68" s="186"/>
      <c r="B68" s="188"/>
      <c r="C68" s="59">
        <v>2025</v>
      </c>
      <c r="D68" s="60">
        <v>0</v>
      </c>
      <c r="E68" s="60">
        <v>0</v>
      </c>
      <c r="F68" s="60">
        <v>0</v>
      </c>
      <c r="G68" s="60">
        <v>0</v>
      </c>
      <c r="H68" s="65">
        <v>0</v>
      </c>
      <c r="I68" s="60">
        <v>0</v>
      </c>
      <c r="J68" s="151"/>
      <c r="K68" s="44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1:25" ht="21" hidden="1" customHeight="1" thickBot="1">
      <c r="A69" s="187"/>
      <c r="B69" s="189"/>
      <c r="C69" s="59">
        <v>2026</v>
      </c>
      <c r="D69" s="60">
        <v>0</v>
      </c>
      <c r="E69" s="60">
        <v>0</v>
      </c>
      <c r="F69" s="60">
        <v>0</v>
      </c>
      <c r="G69" s="60">
        <v>0</v>
      </c>
      <c r="H69" s="65">
        <v>0</v>
      </c>
      <c r="I69" s="60">
        <v>0</v>
      </c>
      <c r="J69" s="151"/>
      <c r="K69" s="44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1:25" ht="12" hidden="1" customHeight="1" thickBot="1">
      <c r="A70" s="186" t="s">
        <v>95</v>
      </c>
      <c r="B70" s="188" t="s">
        <v>87</v>
      </c>
      <c r="C70" s="59">
        <v>2022</v>
      </c>
      <c r="D70" s="60">
        <v>0</v>
      </c>
      <c r="E70" s="60">
        <v>0</v>
      </c>
      <c r="F70" s="60">
        <v>527.56176000000005</v>
      </c>
      <c r="G70" s="60">
        <v>0</v>
      </c>
      <c r="H70" s="65">
        <v>0</v>
      </c>
      <c r="I70" s="60">
        <v>0</v>
      </c>
      <c r="J70" s="151"/>
      <c r="K70" s="295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24"/>
    </row>
    <row r="71" spans="1:25" ht="61.5" customHeight="1" thickBot="1">
      <c r="A71" s="186"/>
      <c r="B71" s="188"/>
      <c r="C71" s="59">
        <v>2023</v>
      </c>
      <c r="D71" s="60">
        <f>E71+F71+G71+H71+I71</f>
        <v>552.21435999999994</v>
      </c>
      <c r="E71" s="60">
        <v>0</v>
      </c>
      <c r="F71" s="60">
        <v>485.94837999999999</v>
      </c>
      <c r="G71" s="60">
        <v>0</v>
      </c>
      <c r="H71" s="65">
        <v>66.265979999999999</v>
      </c>
      <c r="I71" s="60">
        <v>0</v>
      </c>
      <c r="J71" s="151"/>
      <c r="K71" s="295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24"/>
    </row>
    <row r="72" spans="1:25" ht="15.75" hidden="1" customHeight="1" thickBot="1">
      <c r="A72" s="186"/>
      <c r="B72" s="188"/>
      <c r="C72" s="59">
        <v>2024</v>
      </c>
      <c r="D72" s="60">
        <v>0</v>
      </c>
      <c r="E72" s="60">
        <v>0</v>
      </c>
      <c r="F72" s="60">
        <v>0</v>
      </c>
      <c r="G72" s="60">
        <v>0</v>
      </c>
      <c r="H72" s="65">
        <v>0</v>
      </c>
      <c r="I72" s="60">
        <v>0</v>
      </c>
      <c r="J72" s="151"/>
      <c r="K72" s="295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24"/>
    </row>
    <row r="73" spans="1:25" ht="15.75" hidden="1" customHeight="1" thickBot="1">
      <c r="A73" s="186"/>
      <c r="B73" s="188"/>
      <c r="C73" s="59">
        <v>2025</v>
      </c>
      <c r="D73" s="60">
        <v>0</v>
      </c>
      <c r="E73" s="60">
        <v>0</v>
      </c>
      <c r="F73" s="60">
        <v>0</v>
      </c>
      <c r="G73" s="60">
        <v>0</v>
      </c>
      <c r="H73" s="65">
        <v>0</v>
      </c>
      <c r="I73" s="60">
        <v>0</v>
      </c>
      <c r="J73" s="151"/>
      <c r="K73" s="46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24"/>
    </row>
    <row r="74" spans="1:25" ht="15.75" hidden="1" customHeight="1" thickBot="1">
      <c r="A74" s="187"/>
      <c r="B74" s="189"/>
      <c r="C74" s="59">
        <v>2026</v>
      </c>
      <c r="D74" s="60">
        <v>0</v>
      </c>
      <c r="E74" s="60">
        <v>0</v>
      </c>
      <c r="F74" s="60">
        <v>0</v>
      </c>
      <c r="G74" s="60">
        <v>0</v>
      </c>
      <c r="H74" s="65">
        <v>0</v>
      </c>
      <c r="I74" s="60">
        <v>0</v>
      </c>
      <c r="J74" s="151"/>
      <c r="K74" s="46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24"/>
    </row>
    <row r="75" spans="1:25" ht="87.75" customHeight="1" thickBot="1">
      <c r="A75" s="185" t="s">
        <v>117</v>
      </c>
      <c r="B75" s="188" t="s">
        <v>119</v>
      </c>
      <c r="C75" s="101">
        <v>2022</v>
      </c>
      <c r="D75" s="99">
        <f>E75+F75+G75+H75+I75</f>
        <v>2239.5816</v>
      </c>
      <c r="E75" s="99">
        <v>0</v>
      </c>
      <c r="F75" s="99">
        <v>1970.8311799999999</v>
      </c>
      <c r="G75" s="99">
        <v>0</v>
      </c>
      <c r="H75" s="100">
        <v>268.75042000000002</v>
      </c>
      <c r="I75" s="99">
        <v>0</v>
      </c>
      <c r="J75" s="151"/>
      <c r="K75" s="46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24"/>
    </row>
    <row r="76" spans="1:25" ht="15.75" hidden="1" customHeight="1" thickBot="1">
      <c r="A76" s="186"/>
      <c r="B76" s="188"/>
      <c r="C76" s="59">
        <v>2023</v>
      </c>
      <c r="D76" s="60">
        <f>E76+F76+G76+H76+I76</f>
        <v>1592.7895999999998</v>
      </c>
      <c r="E76" s="60">
        <v>0</v>
      </c>
      <c r="F76" s="60">
        <v>1401.6543999999999</v>
      </c>
      <c r="G76" s="60">
        <v>0</v>
      </c>
      <c r="H76" s="65">
        <v>191.1352</v>
      </c>
      <c r="I76" s="60">
        <v>0</v>
      </c>
      <c r="J76" s="151"/>
      <c r="K76" s="46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24"/>
    </row>
    <row r="77" spans="1:25" ht="15.75" hidden="1" customHeight="1" thickBot="1">
      <c r="A77" s="186"/>
      <c r="B77" s="188"/>
      <c r="C77" s="59">
        <v>2024</v>
      </c>
      <c r="D77" s="60">
        <v>0</v>
      </c>
      <c r="E77" s="60">
        <v>0</v>
      </c>
      <c r="F77" s="60">
        <v>0</v>
      </c>
      <c r="G77" s="60">
        <v>0</v>
      </c>
      <c r="H77" s="65">
        <v>0</v>
      </c>
      <c r="I77" s="60">
        <v>0</v>
      </c>
      <c r="J77" s="151"/>
      <c r="K77" s="46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24"/>
    </row>
    <row r="78" spans="1:25" ht="15.75" hidden="1" customHeight="1" thickBot="1">
      <c r="A78" s="186"/>
      <c r="B78" s="188"/>
      <c r="C78" s="59">
        <v>2025</v>
      </c>
      <c r="D78" s="60">
        <v>0</v>
      </c>
      <c r="E78" s="60">
        <v>0</v>
      </c>
      <c r="F78" s="60">
        <v>0</v>
      </c>
      <c r="G78" s="60">
        <v>0</v>
      </c>
      <c r="H78" s="65">
        <v>0</v>
      </c>
      <c r="I78" s="60">
        <v>0</v>
      </c>
      <c r="J78" s="151"/>
      <c r="K78" s="46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24"/>
    </row>
    <row r="79" spans="1:25" ht="15.75" hidden="1" customHeight="1" thickBot="1">
      <c r="A79" s="187"/>
      <c r="B79" s="189"/>
      <c r="C79" s="59">
        <v>2026</v>
      </c>
      <c r="D79" s="60">
        <f>D77</f>
        <v>0</v>
      </c>
      <c r="E79" s="60">
        <v>0</v>
      </c>
      <c r="F79" s="60">
        <v>0</v>
      </c>
      <c r="G79" s="60">
        <v>0</v>
      </c>
      <c r="H79" s="65">
        <f>H77</f>
        <v>0</v>
      </c>
      <c r="I79" s="60">
        <v>0</v>
      </c>
      <c r="J79" s="151"/>
      <c r="K79" s="46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24"/>
    </row>
    <row r="80" spans="1:25" ht="15.75" hidden="1" thickBot="1">
      <c r="A80" s="185" t="s">
        <v>118</v>
      </c>
      <c r="B80" s="188" t="s">
        <v>88</v>
      </c>
      <c r="C80" s="101">
        <v>2022</v>
      </c>
      <c r="D80" s="99">
        <v>0</v>
      </c>
      <c r="E80" s="99">
        <v>0</v>
      </c>
      <c r="F80" s="99">
        <v>0</v>
      </c>
      <c r="G80" s="99">
        <v>0</v>
      </c>
      <c r="H80" s="100">
        <v>0</v>
      </c>
      <c r="I80" s="99">
        <v>0</v>
      </c>
      <c r="J80" s="151"/>
      <c r="K80" s="46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24"/>
    </row>
    <row r="81" spans="1:25" ht="54.75" customHeight="1" thickBot="1">
      <c r="A81" s="186"/>
      <c r="B81" s="188"/>
      <c r="C81" s="59">
        <v>2023</v>
      </c>
      <c r="D81" s="60">
        <f>E81+F81+G81+H81+I81</f>
        <v>1592.7895999999998</v>
      </c>
      <c r="E81" s="60">
        <v>0</v>
      </c>
      <c r="F81" s="60">
        <v>1401.6543999999999</v>
      </c>
      <c r="G81" s="60">
        <v>0</v>
      </c>
      <c r="H81" s="65">
        <v>191.1352</v>
      </c>
      <c r="I81" s="60">
        <v>0</v>
      </c>
      <c r="J81" s="151"/>
      <c r="K81" s="46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24"/>
    </row>
    <row r="82" spans="1:25" ht="15.75" hidden="1" customHeight="1" thickBot="1">
      <c r="A82" s="186"/>
      <c r="B82" s="188"/>
      <c r="C82" s="59">
        <v>2024</v>
      </c>
      <c r="D82" s="60">
        <v>0</v>
      </c>
      <c r="E82" s="60">
        <v>0</v>
      </c>
      <c r="F82" s="60">
        <v>0</v>
      </c>
      <c r="G82" s="60">
        <v>0</v>
      </c>
      <c r="H82" s="65">
        <v>0</v>
      </c>
      <c r="I82" s="60">
        <v>0</v>
      </c>
      <c r="J82" s="151"/>
      <c r="K82" s="46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24"/>
    </row>
    <row r="83" spans="1:25" ht="15.75" hidden="1" customHeight="1" thickBot="1">
      <c r="A83" s="186"/>
      <c r="B83" s="188"/>
      <c r="C83" s="59">
        <v>2025</v>
      </c>
      <c r="D83" s="60">
        <v>0</v>
      </c>
      <c r="E83" s="60">
        <v>0</v>
      </c>
      <c r="F83" s="60">
        <v>0</v>
      </c>
      <c r="G83" s="60">
        <v>0</v>
      </c>
      <c r="H83" s="65">
        <v>0</v>
      </c>
      <c r="I83" s="60">
        <v>0</v>
      </c>
      <c r="J83" s="151"/>
      <c r="K83" s="46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24"/>
    </row>
    <row r="84" spans="1:25" ht="15.75" hidden="1" customHeight="1" thickBot="1">
      <c r="A84" s="187"/>
      <c r="B84" s="189"/>
      <c r="C84" s="59">
        <v>2026</v>
      </c>
      <c r="D84" s="60">
        <f>D82</f>
        <v>0</v>
      </c>
      <c r="E84" s="60">
        <v>0</v>
      </c>
      <c r="F84" s="60">
        <v>0</v>
      </c>
      <c r="G84" s="60">
        <v>0</v>
      </c>
      <c r="H84" s="65">
        <f>H82</f>
        <v>0</v>
      </c>
      <c r="I84" s="60">
        <v>0</v>
      </c>
      <c r="J84" s="151"/>
      <c r="K84" s="46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24"/>
    </row>
    <row r="85" spans="1:25" ht="15.75" hidden="1" thickBot="1">
      <c r="A85" s="208" t="s">
        <v>66</v>
      </c>
      <c r="B85" s="196"/>
      <c r="C85" s="22">
        <v>2022</v>
      </c>
      <c r="D85" s="23">
        <f>E85+F85+G85+H85+I85</f>
        <v>2239.5816</v>
      </c>
      <c r="E85" s="23">
        <v>0</v>
      </c>
      <c r="F85" s="23">
        <v>1970.8311799999999</v>
      </c>
      <c r="G85" s="23">
        <v>0</v>
      </c>
      <c r="H85" s="35">
        <v>268.75042000000002</v>
      </c>
      <c r="I85" s="23">
        <v>0</v>
      </c>
      <c r="J85" s="151"/>
      <c r="K85" s="46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24"/>
    </row>
    <row r="86" spans="1:25" ht="33.75" hidden="1" customHeight="1" thickBot="1">
      <c r="A86" s="208"/>
      <c r="B86" s="196"/>
      <c r="C86" s="21">
        <v>2023</v>
      </c>
      <c r="D86" s="19">
        <f>E86+F86+G86+H86</f>
        <v>1592.7895999999998</v>
      </c>
      <c r="E86" s="20">
        <v>0</v>
      </c>
      <c r="F86" s="20">
        <v>1401.6543999999999</v>
      </c>
      <c r="G86" s="20">
        <v>0</v>
      </c>
      <c r="H86" s="30">
        <v>191.1352</v>
      </c>
      <c r="I86" s="20">
        <v>0</v>
      </c>
      <c r="J86" s="151"/>
      <c r="K86" s="46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24"/>
    </row>
    <row r="87" spans="1:25" ht="19.5" hidden="1" customHeight="1" thickBot="1">
      <c r="A87" s="208"/>
      <c r="B87" s="196"/>
      <c r="C87" s="21">
        <v>2024</v>
      </c>
      <c r="D87" s="19">
        <v>0</v>
      </c>
      <c r="E87" s="20">
        <v>0</v>
      </c>
      <c r="F87" s="20">
        <v>0</v>
      </c>
      <c r="G87" s="20">
        <v>0</v>
      </c>
      <c r="H87" s="30">
        <v>0</v>
      </c>
      <c r="I87" s="20">
        <v>0</v>
      </c>
      <c r="J87" s="151"/>
      <c r="K87" s="46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24"/>
    </row>
    <row r="88" spans="1:25" ht="19.5" hidden="1" customHeight="1" thickBot="1">
      <c r="A88" s="208"/>
      <c r="B88" s="196"/>
      <c r="C88" s="21">
        <v>2025</v>
      </c>
      <c r="D88" s="19">
        <f>D86</f>
        <v>1592.7895999999998</v>
      </c>
      <c r="E88" s="20">
        <v>0</v>
      </c>
      <c r="F88" s="20">
        <v>0</v>
      </c>
      <c r="G88" s="20">
        <v>0</v>
      </c>
      <c r="H88" s="30">
        <f>H86</f>
        <v>191.1352</v>
      </c>
      <c r="I88" s="20">
        <v>0</v>
      </c>
      <c r="J88" s="151"/>
      <c r="K88" s="46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24"/>
    </row>
    <row r="89" spans="1:25" ht="19.5" hidden="1" customHeight="1" thickBot="1">
      <c r="A89" s="195"/>
      <c r="B89" s="197"/>
      <c r="C89" s="21">
        <v>2026</v>
      </c>
      <c r="D89" s="19">
        <f>D87</f>
        <v>0</v>
      </c>
      <c r="E89" s="20">
        <v>0</v>
      </c>
      <c r="F89" s="20">
        <v>0</v>
      </c>
      <c r="G89" s="20">
        <v>0</v>
      </c>
      <c r="H89" s="30">
        <f>H87</f>
        <v>0</v>
      </c>
      <c r="I89" s="20">
        <v>0</v>
      </c>
      <c r="J89" s="151"/>
      <c r="K89" s="46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24"/>
    </row>
    <row r="90" spans="1:25" ht="15.75" hidden="1" thickBot="1">
      <c r="A90" s="207" t="s">
        <v>67</v>
      </c>
      <c r="B90" s="126" t="s">
        <v>69</v>
      </c>
      <c r="C90" s="18">
        <v>2022</v>
      </c>
      <c r="D90" s="19">
        <v>0</v>
      </c>
      <c r="E90" s="19">
        <v>0</v>
      </c>
      <c r="F90" s="19">
        <v>0</v>
      </c>
      <c r="G90" s="19">
        <v>0</v>
      </c>
      <c r="H90" s="29">
        <v>0</v>
      </c>
      <c r="I90" s="20">
        <v>0</v>
      </c>
      <c r="J90" s="151"/>
      <c r="K90" s="295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24"/>
    </row>
    <row r="91" spans="1:25" ht="29.25" hidden="1" customHeight="1" thickBot="1">
      <c r="A91" s="208"/>
      <c r="B91" s="196"/>
      <c r="C91" s="21">
        <v>2023</v>
      </c>
      <c r="D91" s="19">
        <v>1592.7896000000001</v>
      </c>
      <c r="E91" s="20">
        <v>0</v>
      </c>
      <c r="F91" s="20">
        <v>1401.6543999999999</v>
      </c>
      <c r="G91" s="20">
        <v>0</v>
      </c>
      <c r="H91" s="30">
        <v>191.1352</v>
      </c>
      <c r="I91" s="20">
        <v>0</v>
      </c>
      <c r="J91" s="151"/>
      <c r="K91" s="295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24"/>
    </row>
    <row r="92" spans="1:25" ht="15.75" hidden="1" customHeight="1" thickBot="1">
      <c r="A92" s="208"/>
      <c r="B92" s="196"/>
      <c r="C92" s="21">
        <v>2024</v>
      </c>
      <c r="D92" s="19">
        <v>0</v>
      </c>
      <c r="E92" s="20">
        <v>0</v>
      </c>
      <c r="F92" s="20">
        <v>0</v>
      </c>
      <c r="G92" s="20">
        <v>0</v>
      </c>
      <c r="H92" s="30">
        <v>0</v>
      </c>
      <c r="I92" s="20">
        <v>0</v>
      </c>
      <c r="J92" s="151"/>
      <c r="K92" s="295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24"/>
    </row>
    <row r="93" spans="1:25" ht="15.75" hidden="1" customHeight="1" thickBot="1">
      <c r="A93" s="208"/>
      <c r="B93" s="196"/>
      <c r="C93" s="21">
        <v>2025</v>
      </c>
      <c r="D93" s="19">
        <v>0</v>
      </c>
      <c r="E93" s="20">
        <v>0</v>
      </c>
      <c r="F93" s="20">
        <v>0</v>
      </c>
      <c r="G93" s="20">
        <v>0</v>
      </c>
      <c r="H93" s="30">
        <v>0</v>
      </c>
      <c r="I93" s="20">
        <v>0</v>
      </c>
      <c r="J93" s="151"/>
      <c r="K93" s="3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24"/>
    </row>
    <row r="94" spans="1:25" ht="27.75" hidden="1" customHeight="1" thickBot="1">
      <c r="A94" s="220"/>
      <c r="B94" s="221"/>
      <c r="C94" s="62">
        <v>2026</v>
      </c>
      <c r="D94" s="56">
        <f>D92</f>
        <v>0</v>
      </c>
      <c r="E94" s="58">
        <v>0</v>
      </c>
      <c r="F94" s="58">
        <v>0</v>
      </c>
      <c r="G94" s="58">
        <v>0</v>
      </c>
      <c r="H94" s="64">
        <f>H92</f>
        <v>0</v>
      </c>
      <c r="I94" s="58">
        <v>0</v>
      </c>
      <c r="J94" s="306"/>
      <c r="K94" s="3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24"/>
    </row>
    <row r="95" spans="1:25" ht="27.75" hidden="1" customHeight="1" thickBot="1">
      <c r="A95" s="63"/>
      <c r="B95" s="66"/>
      <c r="C95" s="67"/>
      <c r="D95" s="56"/>
      <c r="E95" s="57"/>
      <c r="F95" s="57"/>
      <c r="G95" s="57"/>
      <c r="H95" s="68"/>
      <c r="I95" s="57"/>
      <c r="J95" s="97"/>
      <c r="K95" s="3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24"/>
    </row>
    <row r="96" spans="1:25" ht="27.75" hidden="1" customHeight="1" thickBot="1">
      <c r="A96" s="63"/>
      <c r="B96" s="66"/>
      <c r="C96" s="67"/>
      <c r="D96" s="56"/>
      <c r="E96" s="57"/>
      <c r="F96" s="57"/>
      <c r="G96" s="57"/>
      <c r="H96" s="68"/>
      <c r="I96" s="57"/>
      <c r="J96" s="97"/>
      <c r="K96" s="3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24"/>
    </row>
    <row r="97" spans="1:25" ht="27.75" hidden="1" customHeight="1" thickBot="1">
      <c r="A97" s="63"/>
      <c r="B97" s="66"/>
      <c r="C97" s="67"/>
      <c r="D97" s="56"/>
      <c r="E97" s="57"/>
      <c r="F97" s="57"/>
      <c r="G97" s="57"/>
      <c r="H97" s="68"/>
      <c r="I97" s="57"/>
      <c r="J97" s="97"/>
      <c r="K97" s="3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24"/>
    </row>
    <row r="98" spans="1:25" ht="27.75" hidden="1" customHeight="1" thickBot="1">
      <c r="A98" s="63"/>
      <c r="B98" s="66"/>
      <c r="C98" s="67"/>
      <c r="D98" s="56"/>
      <c r="E98" s="57"/>
      <c r="F98" s="57"/>
      <c r="G98" s="57"/>
      <c r="H98" s="68"/>
      <c r="I98" s="57"/>
      <c r="J98" s="97"/>
      <c r="K98" s="3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24"/>
    </row>
    <row r="99" spans="1:25" ht="27.75" customHeight="1" thickBot="1">
      <c r="A99" s="178" t="s">
        <v>85</v>
      </c>
      <c r="B99" s="179"/>
      <c r="C99" s="59">
        <v>2022</v>
      </c>
      <c r="D99" s="19">
        <f>D50+D55+D60+D65+D75</f>
        <v>5937.1724899999999</v>
      </c>
      <c r="E99" s="19">
        <f t="shared" ref="E99:I99" si="9">E50+E55+E60+E65+E75</f>
        <v>0</v>
      </c>
      <c r="F99" s="19">
        <f t="shared" si="9"/>
        <v>2498.3929399999997</v>
      </c>
      <c r="G99" s="19">
        <f t="shared" si="9"/>
        <v>0</v>
      </c>
      <c r="H99" s="19">
        <f t="shared" si="9"/>
        <v>3438.7795499999997</v>
      </c>
      <c r="I99" s="19">
        <f t="shared" si="9"/>
        <v>0</v>
      </c>
      <c r="J99" s="97"/>
      <c r="K99" s="3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24"/>
    </row>
    <row r="100" spans="1:25" ht="27.75" customHeight="1" thickBot="1">
      <c r="A100" s="180"/>
      <c r="B100" s="181"/>
      <c r="C100" s="59">
        <v>2023</v>
      </c>
      <c r="D100" s="19">
        <f>D51+D61+D71+D81+D56</f>
        <v>6648.7240400000001</v>
      </c>
      <c r="E100" s="19">
        <f t="shared" ref="E100:I100" si="10">E51+E61+E71+E81+E56</f>
        <v>0</v>
      </c>
      <c r="F100" s="19">
        <f t="shared" si="10"/>
        <v>1887.6027799999999</v>
      </c>
      <c r="G100" s="19">
        <f t="shared" si="10"/>
        <v>0</v>
      </c>
      <c r="H100" s="19">
        <f t="shared" si="10"/>
        <v>4761.1212599999999</v>
      </c>
      <c r="I100" s="19">
        <f t="shared" si="10"/>
        <v>0</v>
      </c>
      <c r="J100" s="97"/>
      <c r="K100" s="3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24"/>
    </row>
    <row r="101" spans="1:25" ht="27.75" hidden="1" customHeight="1" thickBot="1">
      <c r="A101" s="63"/>
      <c r="B101" s="53"/>
      <c r="C101" s="22"/>
      <c r="D101" s="23"/>
      <c r="E101" s="23"/>
      <c r="F101" s="23"/>
      <c r="G101" s="23"/>
      <c r="H101" s="35"/>
      <c r="I101" s="23"/>
      <c r="J101" s="97"/>
      <c r="K101" s="3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24"/>
    </row>
    <row r="102" spans="1:25" ht="27.75" hidden="1" customHeight="1" thickBot="1">
      <c r="A102" s="63"/>
      <c r="B102" s="53"/>
      <c r="C102" s="22"/>
      <c r="D102" s="19"/>
      <c r="E102" s="23"/>
      <c r="F102" s="23"/>
      <c r="G102" s="23"/>
      <c r="H102" s="35"/>
      <c r="I102" s="23"/>
      <c r="J102" s="97"/>
      <c r="K102" s="3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24"/>
    </row>
    <row r="103" spans="1:25" ht="27.75" hidden="1" customHeight="1" thickBot="1">
      <c r="A103" s="63"/>
      <c r="B103" s="53"/>
      <c r="C103" s="22"/>
      <c r="D103" s="19"/>
      <c r="E103" s="23"/>
      <c r="F103" s="23"/>
      <c r="G103" s="23"/>
      <c r="H103" s="35"/>
      <c r="I103" s="23"/>
      <c r="J103" s="97"/>
      <c r="K103" s="3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24"/>
    </row>
    <row r="104" spans="1:25" ht="13.5" hidden="1" thickBot="1">
      <c r="A104" s="128" t="s">
        <v>52</v>
      </c>
      <c r="B104" s="129"/>
      <c r="C104" s="25">
        <v>2022</v>
      </c>
      <c r="D104" s="26">
        <f>D50+D60</f>
        <v>3098.08889</v>
      </c>
      <c r="E104" s="26">
        <f>E50+E60+E70+E80+E85+E90</f>
        <v>0</v>
      </c>
      <c r="F104" s="26">
        <f>F50+F60+F70+F80+F85+F90</f>
        <v>2498.3929399999997</v>
      </c>
      <c r="G104" s="26">
        <f>G50+G60+G70+G80+G85+G90</f>
        <v>0</v>
      </c>
      <c r="H104" s="26">
        <f>H50+H60+H70+H80+H85+H90</f>
        <v>3366.8393099999998</v>
      </c>
      <c r="I104" s="26">
        <f>I50+I60+I70+I80+I85+I90</f>
        <v>0</v>
      </c>
      <c r="J104" s="227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5" ht="39" customHeight="1">
      <c r="A105" s="135"/>
      <c r="B105" s="136"/>
      <c r="C105" s="27" t="s">
        <v>86</v>
      </c>
      <c r="D105" s="26">
        <f>D100+D99</f>
        <v>12585.89653</v>
      </c>
      <c r="E105" s="26">
        <f t="shared" ref="E105:I105" si="11">E100+E99</f>
        <v>0</v>
      </c>
      <c r="F105" s="26">
        <f t="shared" si="11"/>
        <v>4385.9957199999999</v>
      </c>
      <c r="G105" s="26">
        <f t="shared" si="11"/>
        <v>0</v>
      </c>
      <c r="H105" s="26">
        <f t="shared" si="11"/>
        <v>8199.9008099999992</v>
      </c>
      <c r="I105" s="26">
        <f t="shared" si="11"/>
        <v>0</v>
      </c>
      <c r="J105" s="228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5" ht="13.5" hidden="1" thickBot="1">
      <c r="A106" s="135"/>
      <c r="B106" s="136"/>
      <c r="C106" s="27">
        <v>2024</v>
      </c>
      <c r="D106" s="26">
        <f t="shared" ref="D106:I108" si="12">D52+D62+D72+D82+D87+D92</f>
        <v>3400.7</v>
      </c>
      <c r="E106" s="26">
        <f t="shared" si="12"/>
        <v>0</v>
      </c>
      <c r="F106" s="26">
        <f t="shared" si="12"/>
        <v>0</v>
      </c>
      <c r="G106" s="26">
        <f t="shared" si="12"/>
        <v>0</v>
      </c>
      <c r="H106" s="26">
        <f t="shared" si="12"/>
        <v>3400.7</v>
      </c>
      <c r="I106" s="26">
        <f t="shared" si="12"/>
        <v>0</v>
      </c>
      <c r="J106" s="228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5" ht="13.5" hidden="1" thickBot="1">
      <c r="A107" s="135"/>
      <c r="B107" s="136"/>
      <c r="C107" s="27">
        <v>2025</v>
      </c>
      <c r="D107" s="26">
        <f t="shared" si="12"/>
        <v>5027.0896000000002</v>
      </c>
      <c r="E107" s="26">
        <f t="shared" si="12"/>
        <v>0</v>
      </c>
      <c r="F107" s="26">
        <f t="shared" si="12"/>
        <v>0</v>
      </c>
      <c r="G107" s="26">
        <f t="shared" si="12"/>
        <v>0</v>
      </c>
      <c r="H107" s="26">
        <f t="shared" si="12"/>
        <v>3625.4352000000003</v>
      </c>
      <c r="I107" s="26">
        <f t="shared" si="12"/>
        <v>0</v>
      </c>
      <c r="J107" s="228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5" ht="12.75" hidden="1">
      <c r="A108" s="252"/>
      <c r="B108" s="253"/>
      <c r="C108" s="27">
        <v>2026</v>
      </c>
      <c r="D108" s="26">
        <f t="shared" si="12"/>
        <v>3434.3</v>
      </c>
      <c r="E108" s="26">
        <f t="shared" si="12"/>
        <v>0</v>
      </c>
      <c r="F108" s="26">
        <f t="shared" si="12"/>
        <v>0</v>
      </c>
      <c r="G108" s="26">
        <f t="shared" si="12"/>
        <v>0</v>
      </c>
      <c r="H108" s="26">
        <f t="shared" si="12"/>
        <v>3434.3</v>
      </c>
      <c r="I108" s="26">
        <f t="shared" si="12"/>
        <v>0</v>
      </c>
      <c r="J108" s="229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5" ht="13.5" thickBot="1">
      <c r="A109" s="224" t="s">
        <v>19</v>
      </c>
      <c r="B109" s="225"/>
      <c r="C109" s="225"/>
      <c r="D109" s="225"/>
      <c r="E109" s="225"/>
      <c r="F109" s="225"/>
      <c r="G109" s="225"/>
      <c r="H109" s="225"/>
      <c r="I109" s="225"/>
      <c r="J109" s="22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5" ht="31.5" customHeight="1" thickBot="1">
      <c r="A110" s="124">
        <v>1</v>
      </c>
      <c r="B110" s="126" t="s">
        <v>48</v>
      </c>
      <c r="C110" s="18">
        <v>2022</v>
      </c>
      <c r="D110" s="19">
        <f>E110+F110+G110+H110+I110</f>
        <v>440.9</v>
      </c>
      <c r="E110" s="20">
        <v>0</v>
      </c>
      <c r="F110" s="20">
        <v>0</v>
      </c>
      <c r="G110" s="20">
        <v>0</v>
      </c>
      <c r="H110" s="19">
        <v>440.9</v>
      </c>
      <c r="I110" s="20">
        <v>0</v>
      </c>
      <c r="J110" s="217" t="s">
        <v>47</v>
      </c>
    </row>
    <row r="111" spans="1:25" ht="57.75" customHeight="1" thickBot="1">
      <c r="A111" s="194"/>
      <c r="B111" s="196"/>
      <c r="C111" s="21">
        <v>2023</v>
      </c>
      <c r="D111" s="19">
        <f t="shared" ref="D111:D144" si="13">E111+F111+G111+H111+I111</f>
        <v>551.70000000000005</v>
      </c>
      <c r="E111" s="20">
        <v>0</v>
      </c>
      <c r="F111" s="20">
        <v>0</v>
      </c>
      <c r="G111" s="20">
        <v>0</v>
      </c>
      <c r="H111" s="20">
        <v>551.70000000000005</v>
      </c>
      <c r="I111" s="20">
        <v>0</v>
      </c>
      <c r="J111" s="218"/>
    </row>
    <row r="112" spans="1:25" ht="35.25" hidden="1" customHeight="1" thickBot="1">
      <c r="A112" s="194"/>
      <c r="B112" s="196"/>
      <c r="C112" s="21">
        <v>2024</v>
      </c>
      <c r="D112" s="19">
        <f t="shared" si="13"/>
        <v>556.1</v>
      </c>
      <c r="E112" s="20">
        <v>0</v>
      </c>
      <c r="F112" s="20">
        <v>0</v>
      </c>
      <c r="G112" s="20">
        <v>0</v>
      </c>
      <c r="H112" s="20">
        <v>556.1</v>
      </c>
      <c r="I112" s="20">
        <v>0</v>
      </c>
      <c r="J112" s="218"/>
    </row>
    <row r="113" spans="1:14" ht="35.25" hidden="1" customHeight="1" thickBot="1">
      <c r="A113" s="194"/>
      <c r="B113" s="196"/>
      <c r="C113" s="21">
        <v>2025</v>
      </c>
      <c r="D113" s="19">
        <f>E113+F113+G113+H113+I113</f>
        <v>564.9</v>
      </c>
      <c r="E113" s="20">
        <v>0</v>
      </c>
      <c r="F113" s="20">
        <v>0</v>
      </c>
      <c r="G113" s="20">
        <v>0</v>
      </c>
      <c r="H113" s="20">
        <v>564.9</v>
      </c>
      <c r="I113" s="20">
        <v>0</v>
      </c>
      <c r="J113" s="218"/>
    </row>
    <row r="114" spans="1:14" ht="18.75" hidden="1" customHeight="1" thickBot="1">
      <c r="A114" s="195"/>
      <c r="B114" s="197"/>
      <c r="C114" s="21">
        <v>2026</v>
      </c>
      <c r="D114" s="19">
        <v>564.9</v>
      </c>
      <c r="E114" s="20">
        <v>0</v>
      </c>
      <c r="F114" s="20">
        <v>0</v>
      </c>
      <c r="G114" s="20">
        <v>0</v>
      </c>
      <c r="H114" s="20">
        <v>564.9</v>
      </c>
      <c r="I114" s="20">
        <v>0</v>
      </c>
      <c r="J114" s="219"/>
    </row>
    <row r="115" spans="1:14" ht="15.75" thickBot="1">
      <c r="A115" s="124">
        <v>2</v>
      </c>
      <c r="B115" s="126" t="s">
        <v>20</v>
      </c>
      <c r="C115" s="18">
        <v>2022</v>
      </c>
      <c r="D115" s="19">
        <f t="shared" si="13"/>
        <v>24.7</v>
      </c>
      <c r="E115" s="20">
        <v>0</v>
      </c>
      <c r="F115" s="20">
        <v>0</v>
      </c>
      <c r="G115" s="20">
        <v>0</v>
      </c>
      <c r="H115" s="19">
        <v>24.7</v>
      </c>
      <c r="I115" s="20">
        <v>0</v>
      </c>
      <c r="J115" s="219"/>
      <c r="N115" s="32"/>
    </row>
    <row r="116" spans="1:14" ht="15.75" thickBot="1">
      <c r="A116" s="194"/>
      <c r="B116" s="196"/>
      <c r="C116" s="21">
        <v>2023</v>
      </c>
      <c r="D116" s="19">
        <f>E116+F116+G116+H116+I116</f>
        <v>44.1</v>
      </c>
      <c r="E116" s="20">
        <v>0</v>
      </c>
      <c r="F116" s="20">
        <v>0</v>
      </c>
      <c r="G116" s="20">
        <v>0</v>
      </c>
      <c r="H116" s="20">
        <v>44.1</v>
      </c>
      <c r="I116" s="20">
        <v>0</v>
      </c>
      <c r="J116" s="219"/>
    </row>
    <row r="117" spans="1:14" ht="18.75" hidden="1" customHeight="1" thickBot="1">
      <c r="A117" s="194"/>
      <c r="B117" s="196"/>
      <c r="C117" s="21">
        <v>2024</v>
      </c>
      <c r="D117" s="19">
        <v>14.5</v>
      </c>
      <c r="E117" s="20">
        <v>0</v>
      </c>
      <c r="F117" s="20">
        <v>0</v>
      </c>
      <c r="G117" s="20">
        <v>0</v>
      </c>
      <c r="H117" s="20">
        <v>14.5</v>
      </c>
      <c r="I117" s="20">
        <v>0</v>
      </c>
      <c r="J117" s="219"/>
    </row>
    <row r="118" spans="1:14" ht="18.75" hidden="1" customHeight="1" thickBot="1">
      <c r="A118" s="194"/>
      <c r="B118" s="196"/>
      <c r="C118" s="21">
        <v>2025</v>
      </c>
      <c r="D118" s="19">
        <v>14.7</v>
      </c>
      <c r="E118" s="20">
        <v>0</v>
      </c>
      <c r="F118" s="20">
        <v>0</v>
      </c>
      <c r="G118" s="20">
        <v>0</v>
      </c>
      <c r="H118" s="20">
        <v>14.7</v>
      </c>
      <c r="I118" s="20">
        <v>0</v>
      </c>
      <c r="J118" s="219"/>
    </row>
    <row r="119" spans="1:14" ht="18.75" hidden="1" customHeight="1" thickBot="1">
      <c r="A119" s="195"/>
      <c r="B119" s="197"/>
      <c r="C119" s="21">
        <v>2026</v>
      </c>
      <c r="D119" s="19">
        <v>14.7</v>
      </c>
      <c r="E119" s="20">
        <v>0</v>
      </c>
      <c r="F119" s="20">
        <v>0</v>
      </c>
      <c r="G119" s="20">
        <v>0</v>
      </c>
      <c r="H119" s="20">
        <v>14.7</v>
      </c>
      <c r="I119" s="20">
        <v>0</v>
      </c>
      <c r="J119" s="219"/>
    </row>
    <row r="120" spans="1:14" ht="15.75" thickBot="1">
      <c r="A120" s="124">
        <v>3</v>
      </c>
      <c r="B120" s="126" t="s">
        <v>37</v>
      </c>
      <c r="C120" s="18">
        <v>2022</v>
      </c>
      <c r="D120" s="19">
        <f t="shared" si="13"/>
        <v>0</v>
      </c>
      <c r="E120" s="20">
        <v>0</v>
      </c>
      <c r="F120" s="20">
        <v>0</v>
      </c>
      <c r="G120" s="20">
        <v>0</v>
      </c>
      <c r="H120" s="19">
        <v>0</v>
      </c>
      <c r="I120" s="20">
        <v>0</v>
      </c>
      <c r="J120" s="219"/>
    </row>
    <row r="121" spans="1:14" ht="15.75" thickBot="1">
      <c r="A121" s="194"/>
      <c r="B121" s="196"/>
      <c r="C121" s="21">
        <v>2023</v>
      </c>
      <c r="D121" s="19">
        <f>E121+F121+G121+H121+I121</f>
        <v>101.2</v>
      </c>
      <c r="E121" s="20">
        <v>0</v>
      </c>
      <c r="F121" s="20">
        <v>0</v>
      </c>
      <c r="G121" s="20">
        <v>0</v>
      </c>
      <c r="H121" s="20">
        <v>101.2</v>
      </c>
      <c r="I121" s="20">
        <v>0</v>
      </c>
      <c r="J121" s="219"/>
    </row>
    <row r="122" spans="1:14" ht="19.5" hidden="1" customHeight="1" thickBot="1">
      <c r="A122" s="194"/>
      <c r="B122" s="196"/>
      <c r="C122" s="21">
        <v>2024</v>
      </c>
      <c r="D122" s="19">
        <f t="shared" si="13"/>
        <v>201.6</v>
      </c>
      <c r="E122" s="20">
        <v>0</v>
      </c>
      <c r="F122" s="20">
        <v>0</v>
      </c>
      <c r="G122" s="20">
        <v>0</v>
      </c>
      <c r="H122" s="20">
        <v>201.6</v>
      </c>
      <c r="I122" s="20">
        <v>0</v>
      </c>
      <c r="J122" s="219"/>
    </row>
    <row r="123" spans="1:14" ht="19.5" hidden="1" customHeight="1" thickBot="1">
      <c r="A123" s="194"/>
      <c r="B123" s="196"/>
      <c r="C123" s="21">
        <v>2025</v>
      </c>
      <c r="D123" s="19">
        <f>E123+F123+G123+H123+I123</f>
        <v>204.8</v>
      </c>
      <c r="E123" s="20">
        <v>0</v>
      </c>
      <c r="F123" s="20">
        <v>0</v>
      </c>
      <c r="G123" s="20">
        <v>0</v>
      </c>
      <c r="H123" s="20">
        <v>204.8</v>
      </c>
      <c r="I123" s="20">
        <v>0</v>
      </c>
      <c r="J123" s="219"/>
    </row>
    <row r="124" spans="1:14" ht="19.5" hidden="1" customHeight="1" thickBot="1">
      <c r="A124" s="195"/>
      <c r="B124" s="197"/>
      <c r="C124" s="21">
        <v>2026</v>
      </c>
      <c r="D124" s="19">
        <f t="shared" si="13"/>
        <v>204.8</v>
      </c>
      <c r="E124" s="20">
        <v>0</v>
      </c>
      <c r="F124" s="20">
        <v>0</v>
      </c>
      <c r="G124" s="20">
        <v>0</v>
      </c>
      <c r="H124" s="20">
        <v>204.8</v>
      </c>
      <c r="I124" s="20">
        <v>0</v>
      </c>
      <c r="J124" s="219"/>
    </row>
    <row r="125" spans="1:14" ht="19.5" customHeight="1" thickBot="1">
      <c r="A125" s="124">
        <v>4</v>
      </c>
      <c r="B125" s="126" t="s">
        <v>90</v>
      </c>
      <c r="C125" s="18">
        <v>2022</v>
      </c>
      <c r="D125" s="19">
        <v>0</v>
      </c>
      <c r="E125" s="20">
        <v>0</v>
      </c>
      <c r="F125" s="20">
        <v>0</v>
      </c>
      <c r="G125" s="20">
        <v>0</v>
      </c>
      <c r="H125" s="19">
        <v>0</v>
      </c>
      <c r="I125" s="20">
        <v>0</v>
      </c>
      <c r="J125" s="219"/>
    </row>
    <row r="126" spans="1:14" ht="19.5" customHeight="1" thickBot="1">
      <c r="A126" s="194"/>
      <c r="B126" s="196"/>
      <c r="C126" s="21">
        <v>2023</v>
      </c>
      <c r="D126" s="19">
        <f>E126+F126+G126+H126+I126</f>
        <v>7</v>
      </c>
      <c r="E126" s="20">
        <v>0</v>
      </c>
      <c r="F126" s="20">
        <v>0</v>
      </c>
      <c r="G126" s="20">
        <v>0</v>
      </c>
      <c r="H126" s="20">
        <v>7</v>
      </c>
      <c r="I126" s="20">
        <v>0</v>
      </c>
      <c r="J126" s="219"/>
    </row>
    <row r="127" spans="1:14" ht="19.5" hidden="1" customHeight="1" thickBot="1">
      <c r="A127" s="194"/>
      <c r="B127" s="196"/>
      <c r="C127" s="21">
        <v>2024</v>
      </c>
      <c r="D127" s="19">
        <f t="shared" ref="D127" si="14">E127+F127+G127+H127+I127</f>
        <v>201.6</v>
      </c>
      <c r="E127" s="20">
        <v>0</v>
      </c>
      <c r="F127" s="20">
        <v>0</v>
      </c>
      <c r="G127" s="20">
        <v>0</v>
      </c>
      <c r="H127" s="20">
        <v>201.6</v>
      </c>
      <c r="I127" s="20">
        <v>0</v>
      </c>
      <c r="J127" s="219"/>
    </row>
    <row r="128" spans="1:14" ht="19.5" hidden="1" customHeight="1" thickBot="1">
      <c r="A128" s="194"/>
      <c r="B128" s="196"/>
      <c r="C128" s="21">
        <v>2025</v>
      </c>
      <c r="D128" s="19">
        <f>E128+F128+G128+H128+I128</f>
        <v>204.8</v>
      </c>
      <c r="E128" s="20">
        <v>0</v>
      </c>
      <c r="F128" s="20">
        <v>0</v>
      </c>
      <c r="G128" s="20">
        <v>0</v>
      </c>
      <c r="H128" s="20">
        <v>204.8</v>
      </c>
      <c r="I128" s="20">
        <v>0</v>
      </c>
      <c r="J128" s="219"/>
    </row>
    <row r="129" spans="1:10" ht="19.5" hidden="1" customHeight="1" thickBot="1">
      <c r="A129" s="195"/>
      <c r="B129" s="197"/>
      <c r="C129" s="21">
        <v>2026</v>
      </c>
      <c r="D129" s="19">
        <f t="shared" ref="D129" si="15">E129+F129+G129+H129+I129</f>
        <v>204.8</v>
      </c>
      <c r="E129" s="20">
        <v>0</v>
      </c>
      <c r="F129" s="20">
        <v>0</v>
      </c>
      <c r="G129" s="20">
        <v>0</v>
      </c>
      <c r="H129" s="20">
        <v>204.8</v>
      </c>
      <c r="I129" s="20">
        <v>0</v>
      </c>
      <c r="J129" s="219"/>
    </row>
    <row r="130" spans="1:10" ht="19.5" customHeight="1" thickBot="1">
      <c r="A130" s="124">
        <v>5</v>
      </c>
      <c r="B130" s="126" t="s">
        <v>21</v>
      </c>
      <c r="C130" s="18">
        <v>2022</v>
      </c>
      <c r="D130" s="19">
        <f t="shared" ref="D130" si="16">E130+F130+G130+H130+I130</f>
        <v>200</v>
      </c>
      <c r="E130" s="20">
        <v>0</v>
      </c>
      <c r="F130" s="20">
        <v>0</v>
      </c>
      <c r="G130" s="20">
        <v>0</v>
      </c>
      <c r="H130" s="19">
        <v>200</v>
      </c>
      <c r="I130" s="20">
        <v>0</v>
      </c>
      <c r="J130" s="219"/>
    </row>
    <row r="131" spans="1:10" ht="19.5" customHeight="1" thickBot="1">
      <c r="A131" s="194"/>
      <c r="B131" s="196"/>
      <c r="C131" s="21">
        <v>2023</v>
      </c>
      <c r="D131" s="19">
        <f>E131+F131+G131+H131+I131</f>
        <v>597.73285999999996</v>
      </c>
      <c r="E131" s="20">
        <v>0</v>
      </c>
      <c r="F131" s="20">
        <v>0</v>
      </c>
      <c r="G131" s="20">
        <v>0</v>
      </c>
      <c r="H131" s="20">
        <v>597.73285999999996</v>
      </c>
      <c r="I131" s="20">
        <v>0</v>
      </c>
      <c r="J131" s="219"/>
    </row>
    <row r="132" spans="1:10" ht="19.5" hidden="1" customHeight="1" thickBot="1">
      <c r="A132" s="194"/>
      <c r="B132" s="196"/>
      <c r="C132" s="21">
        <v>2024</v>
      </c>
      <c r="D132" s="19">
        <f t="shared" ref="D132" si="17">E132+F132+G132+H132+I132</f>
        <v>201.6</v>
      </c>
      <c r="E132" s="20">
        <v>0</v>
      </c>
      <c r="F132" s="20">
        <v>0</v>
      </c>
      <c r="G132" s="20">
        <v>0</v>
      </c>
      <c r="H132" s="20">
        <v>201.6</v>
      </c>
      <c r="I132" s="20">
        <v>0</v>
      </c>
      <c r="J132" s="219"/>
    </row>
    <row r="133" spans="1:10" ht="19.5" hidden="1" customHeight="1" thickBot="1">
      <c r="A133" s="194"/>
      <c r="B133" s="196"/>
      <c r="C133" s="21">
        <v>2025</v>
      </c>
      <c r="D133" s="19">
        <f>E133+F133+G133+H133+I133</f>
        <v>204.8</v>
      </c>
      <c r="E133" s="20">
        <v>0</v>
      </c>
      <c r="F133" s="20">
        <v>0</v>
      </c>
      <c r="G133" s="20">
        <v>0</v>
      </c>
      <c r="H133" s="20">
        <v>204.8</v>
      </c>
      <c r="I133" s="20">
        <v>0</v>
      </c>
      <c r="J133" s="219"/>
    </row>
    <row r="134" spans="1:10" ht="19.5" hidden="1" customHeight="1" thickBot="1">
      <c r="A134" s="195"/>
      <c r="B134" s="197"/>
      <c r="C134" s="21">
        <v>2026</v>
      </c>
      <c r="D134" s="19">
        <f t="shared" ref="D134:D135" si="18">E134+F134+G134+H134+I134</f>
        <v>204.8</v>
      </c>
      <c r="E134" s="20">
        <v>0</v>
      </c>
      <c r="F134" s="20">
        <v>0</v>
      </c>
      <c r="G134" s="20">
        <v>0</v>
      </c>
      <c r="H134" s="20">
        <v>204.8</v>
      </c>
      <c r="I134" s="20">
        <v>0</v>
      </c>
      <c r="J134" s="219"/>
    </row>
    <row r="135" spans="1:10" ht="19.5" customHeight="1" thickBot="1">
      <c r="A135" s="124">
        <v>6</v>
      </c>
      <c r="B135" s="126" t="s">
        <v>120</v>
      </c>
      <c r="C135" s="18">
        <v>2022</v>
      </c>
      <c r="D135" s="19">
        <f t="shared" si="18"/>
        <v>0</v>
      </c>
      <c r="E135" s="20">
        <v>0</v>
      </c>
      <c r="F135" s="20">
        <v>0</v>
      </c>
      <c r="G135" s="20">
        <v>0</v>
      </c>
      <c r="H135" s="19">
        <v>0</v>
      </c>
      <c r="I135" s="20">
        <v>0</v>
      </c>
      <c r="J135" s="219"/>
    </row>
    <row r="136" spans="1:10" ht="19.5" customHeight="1" thickBot="1">
      <c r="A136" s="194"/>
      <c r="B136" s="196"/>
      <c r="C136" s="21">
        <v>2023</v>
      </c>
      <c r="D136" s="19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19"/>
    </row>
    <row r="137" spans="1:10" ht="19.5" hidden="1" customHeight="1" thickBot="1">
      <c r="A137" s="194"/>
      <c r="B137" s="196"/>
      <c r="C137" s="21">
        <v>2024</v>
      </c>
      <c r="D137" s="19">
        <f t="shared" ref="D137" si="19">E137+F137+G137+H137+I137</f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19"/>
    </row>
    <row r="138" spans="1:10" ht="19.5" hidden="1" customHeight="1" thickBot="1">
      <c r="A138" s="194"/>
      <c r="B138" s="196"/>
      <c r="C138" s="21">
        <v>2025</v>
      </c>
      <c r="D138" s="19">
        <f>E138+F138+G138+H138+I138</f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19"/>
    </row>
    <row r="139" spans="1:10" ht="19.5" hidden="1" customHeight="1" thickBot="1">
      <c r="A139" s="195"/>
      <c r="B139" s="197"/>
      <c r="C139" s="21">
        <v>2026</v>
      </c>
      <c r="D139" s="19">
        <f t="shared" ref="D139" si="20">E139+F139+G139+H139+I139</f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19"/>
    </row>
    <row r="140" spans="1:10" ht="15.75" thickBot="1">
      <c r="A140" s="124">
        <v>7</v>
      </c>
      <c r="B140" s="126" t="s">
        <v>22</v>
      </c>
      <c r="C140" s="18">
        <v>2022</v>
      </c>
      <c r="D140" s="19">
        <f t="shared" si="13"/>
        <v>82.6</v>
      </c>
      <c r="E140" s="20">
        <v>0</v>
      </c>
      <c r="F140" s="20">
        <v>0</v>
      </c>
      <c r="G140" s="20">
        <v>0</v>
      </c>
      <c r="H140" s="19">
        <v>82.6</v>
      </c>
      <c r="I140" s="20">
        <v>0</v>
      </c>
      <c r="J140" s="219"/>
    </row>
    <row r="141" spans="1:10" ht="15.75" thickBot="1">
      <c r="A141" s="194"/>
      <c r="B141" s="196"/>
      <c r="C141" s="21">
        <v>2023</v>
      </c>
      <c r="D141" s="19">
        <v>56</v>
      </c>
      <c r="E141" s="20">
        <v>0</v>
      </c>
      <c r="F141" s="20">
        <v>0</v>
      </c>
      <c r="G141" s="20">
        <v>0</v>
      </c>
      <c r="H141" s="20">
        <v>56</v>
      </c>
      <c r="I141" s="20">
        <v>0</v>
      </c>
      <c r="J141" s="219"/>
    </row>
    <row r="142" spans="1:10" ht="20.25" hidden="1" customHeight="1" thickBot="1">
      <c r="A142" s="194"/>
      <c r="B142" s="196"/>
      <c r="C142" s="21">
        <v>2024</v>
      </c>
      <c r="D142" s="19">
        <f t="shared" si="13"/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19"/>
    </row>
    <row r="143" spans="1:10" ht="20.25" hidden="1" customHeight="1" thickBot="1">
      <c r="A143" s="194"/>
      <c r="B143" s="196"/>
      <c r="C143" s="21">
        <v>2025</v>
      </c>
      <c r="D143" s="19">
        <f>E143+F143+G143+H143+I143</f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19"/>
    </row>
    <row r="144" spans="1:10" ht="20.25" hidden="1" customHeight="1" thickBot="1">
      <c r="A144" s="195"/>
      <c r="B144" s="197"/>
      <c r="C144" s="21">
        <v>2026</v>
      </c>
      <c r="D144" s="19">
        <f t="shared" si="13"/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19"/>
    </row>
    <row r="145" spans="1:24" ht="20.25" customHeight="1" thickBot="1">
      <c r="A145" s="178" t="s">
        <v>85</v>
      </c>
      <c r="B145" s="179"/>
      <c r="C145" s="59">
        <v>2022</v>
      </c>
      <c r="D145" s="19">
        <f>D110+D115+D120+D125+D130+D135+D140</f>
        <v>748.19999999999993</v>
      </c>
      <c r="E145" s="19">
        <f t="shared" ref="E145:I145" si="21">E110+E115+E120+E125+E130+E135+E140</f>
        <v>0</v>
      </c>
      <c r="F145" s="19">
        <f t="shared" si="21"/>
        <v>0</v>
      </c>
      <c r="G145" s="19">
        <f t="shared" si="21"/>
        <v>0</v>
      </c>
      <c r="H145" s="19">
        <f t="shared" si="21"/>
        <v>748.19999999999993</v>
      </c>
      <c r="I145" s="19">
        <f t="shared" si="21"/>
        <v>0</v>
      </c>
      <c r="J145" s="219"/>
    </row>
    <row r="146" spans="1:24" ht="20.25" customHeight="1" thickBot="1">
      <c r="A146" s="180"/>
      <c r="B146" s="181"/>
      <c r="C146" s="59">
        <v>2023</v>
      </c>
      <c r="D146" s="19">
        <f>D111+D116+D121+D126+D131+D141</f>
        <v>1357.7328600000001</v>
      </c>
      <c r="E146" s="19">
        <f t="shared" ref="E146:H146" si="22">E111+E116+E121+E126+E131+E141</f>
        <v>0</v>
      </c>
      <c r="F146" s="19">
        <f t="shared" si="22"/>
        <v>0</v>
      </c>
      <c r="G146" s="19">
        <f t="shared" si="22"/>
        <v>0</v>
      </c>
      <c r="H146" s="19">
        <f t="shared" si="22"/>
        <v>1357.7328600000001</v>
      </c>
      <c r="I146" s="19">
        <f t="shared" ref="I146" si="23">I111+I116+I121+I126+I131+I141</f>
        <v>0</v>
      </c>
      <c r="J146" s="219"/>
    </row>
    <row r="147" spans="1:24" ht="20.25" hidden="1" customHeight="1" thickBot="1">
      <c r="A147" s="63"/>
      <c r="B147" s="53"/>
      <c r="C147" s="22"/>
      <c r="D147" s="19"/>
      <c r="E147" s="23"/>
      <c r="F147" s="23"/>
      <c r="G147" s="23"/>
      <c r="H147" s="23"/>
      <c r="I147" s="23"/>
      <c r="J147" s="69"/>
    </row>
    <row r="148" spans="1:24" ht="20.25" hidden="1" customHeight="1" thickBot="1">
      <c r="A148" s="63"/>
      <c r="B148" s="53"/>
      <c r="C148" s="22"/>
      <c r="D148" s="19"/>
      <c r="E148" s="23"/>
      <c r="F148" s="23"/>
      <c r="G148" s="23"/>
      <c r="H148" s="23"/>
      <c r="I148" s="23"/>
      <c r="J148" s="69"/>
    </row>
    <row r="149" spans="1:24" ht="20.25" hidden="1" customHeight="1" thickBot="1">
      <c r="A149" s="63"/>
      <c r="B149" s="53"/>
      <c r="C149" s="22"/>
      <c r="D149" s="19"/>
      <c r="E149" s="23"/>
      <c r="F149" s="23"/>
      <c r="G149" s="23"/>
      <c r="H149" s="23"/>
      <c r="I149" s="23"/>
      <c r="J149" s="69"/>
    </row>
    <row r="150" spans="1:24" ht="13.5" hidden="1" thickBot="1">
      <c r="A150" s="128" t="s">
        <v>53</v>
      </c>
      <c r="B150" s="129"/>
      <c r="C150" s="25">
        <v>2022</v>
      </c>
      <c r="D150" s="26">
        <f t="shared" ref="D150:I150" si="24">D110+D115+D120+D140</f>
        <v>548.19999999999993</v>
      </c>
      <c r="E150" s="26">
        <f t="shared" si="24"/>
        <v>0</v>
      </c>
      <c r="F150" s="26">
        <f t="shared" si="24"/>
        <v>0</v>
      </c>
      <c r="G150" s="26">
        <f t="shared" si="24"/>
        <v>0</v>
      </c>
      <c r="H150" s="26">
        <f t="shared" si="24"/>
        <v>548.19999999999993</v>
      </c>
      <c r="I150" s="26">
        <f t="shared" si="24"/>
        <v>0</v>
      </c>
      <c r="J150" s="227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42.75" customHeight="1">
      <c r="A151" s="135"/>
      <c r="B151" s="136"/>
      <c r="C151" s="27" t="s">
        <v>86</v>
      </c>
      <c r="D151" s="26">
        <f>D145+D146</f>
        <v>2105.9328599999999</v>
      </c>
      <c r="E151" s="26">
        <f t="shared" ref="E151:I151" si="25">E145+E146</f>
        <v>0</v>
      </c>
      <c r="F151" s="26">
        <f t="shared" si="25"/>
        <v>0</v>
      </c>
      <c r="G151" s="26">
        <f t="shared" si="25"/>
        <v>0</v>
      </c>
      <c r="H151" s="26">
        <f t="shared" si="25"/>
        <v>2105.9328599999999</v>
      </c>
      <c r="I151" s="26">
        <f t="shared" si="25"/>
        <v>0</v>
      </c>
      <c r="J151" s="228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13.5" hidden="1" thickBot="1">
      <c r="A152" s="135"/>
      <c r="B152" s="136"/>
      <c r="C152" s="27">
        <v>2024</v>
      </c>
      <c r="D152" s="26">
        <f t="shared" ref="D152:I153" si="26">D112+D117+D122+D142</f>
        <v>772.2</v>
      </c>
      <c r="E152" s="26">
        <f t="shared" si="26"/>
        <v>0</v>
      </c>
      <c r="F152" s="26">
        <f t="shared" si="26"/>
        <v>0</v>
      </c>
      <c r="G152" s="26">
        <f t="shared" si="26"/>
        <v>0</v>
      </c>
      <c r="H152" s="26">
        <f t="shared" si="26"/>
        <v>772.2</v>
      </c>
      <c r="I152" s="26">
        <f t="shared" si="26"/>
        <v>0</v>
      </c>
      <c r="J152" s="228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13.5" hidden="1" thickBot="1">
      <c r="A153" s="135"/>
      <c r="B153" s="136"/>
      <c r="C153" s="27">
        <v>2025</v>
      </c>
      <c r="D153" s="26">
        <f t="shared" si="26"/>
        <v>784.40000000000009</v>
      </c>
      <c r="E153" s="26">
        <f t="shared" si="26"/>
        <v>0</v>
      </c>
      <c r="F153" s="26">
        <f t="shared" si="26"/>
        <v>0</v>
      </c>
      <c r="G153" s="26">
        <f t="shared" si="26"/>
        <v>0</v>
      </c>
      <c r="H153" s="26">
        <f t="shared" si="26"/>
        <v>784.40000000000009</v>
      </c>
      <c r="I153" s="26">
        <f t="shared" si="26"/>
        <v>0</v>
      </c>
      <c r="J153" s="228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12.75" hidden="1">
      <c r="A154" s="254"/>
      <c r="B154" s="255"/>
      <c r="C154" s="27">
        <v>2026</v>
      </c>
      <c r="D154" s="26">
        <f t="shared" ref="D154:I154" si="27">D114+D119+D144</f>
        <v>579.6</v>
      </c>
      <c r="E154" s="26">
        <f t="shared" si="27"/>
        <v>0</v>
      </c>
      <c r="F154" s="26">
        <f t="shared" si="27"/>
        <v>0</v>
      </c>
      <c r="G154" s="26">
        <f t="shared" si="27"/>
        <v>0</v>
      </c>
      <c r="H154" s="26">
        <f t="shared" si="27"/>
        <v>579.6</v>
      </c>
      <c r="I154" s="26">
        <f t="shared" si="27"/>
        <v>0</v>
      </c>
      <c r="J154" s="25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13.5" thickBot="1">
      <c r="A155" s="224" t="s">
        <v>23</v>
      </c>
      <c r="B155" s="225"/>
      <c r="C155" s="225"/>
      <c r="D155" s="225"/>
      <c r="E155" s="225"/>
      <c r="F155" s="225"/>
      <c r="G155" s="225"/>
      <c r="H155" s="225"/>
      <c r="I155" s="225"/>
      <c r="J155" s="22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15.75" thickBot="1">
      <c r="A156" s="124">
        <v>1</v>
      </c>
      <c r="B156" s="126" t="s">
        <v>24</v>
      </c>
      <c r="C156" s="18">
        <v>2022</v>
      </c>
      <c r="D156" s="19">
        <f>E156+F156+G156+H156+I156</f>
        <v>5</v>
      </c>
      <c r="E156" s="19">
        <v>0</v>
      </c>
      <c r="F156" s="19">
        <v>0</v>
      </c>
      <c r="G156" s="19">
        <v>0</v>
      </c>
      <c r="H156" s="19">
        <v>5</v>
      </c>
      <c r="I156" s="19">
        <v>0</v>
      </c>
      <c r="J156" s="217" t="s">
        <v>47</v>
      </c>
    </row>
    <row r="157" spans="1:24" ht="46.5" customHeight="1" thickBot="1">
      <c r="A157" s="194"/>
      <c r="B157" s="196"/>
      <c r="C157" s="21">
        <v>2023</v>
      </c>
      <c r="D157" s="19">
        <f t="shared" ref="D157:D226" si="28">E157+F157+G157+H157+I157</f>
        <v>5</v>
      </c>
      <c r="E157" s="19">
        <v>0</v>
      </c>
      <c r="F157" s="19">
        <v>0</v>
      </c>
      <c r="G157" s="19">
        <v>0</v>
      </c>
      <c r="H157" s="20">
        <v>5</v>
      </c>
      <c r="I157" s="19">
        <v>0</v>
      </c>
      <c r="J157" s="218"/>
    </row>
    <row r="158" spans="1:24" ht="18.75" hidden="1" customHeight="1" thickBot="1">
      <c r="A158" s="194"/>
      <c r="B158" s="196"/>
      <c r="C158" s="21">
        <v>2024</v>
      </c>
      <c r="D158" s="19">
        <f t="shared" si="28"/>
        <v>5</v>
      </c>
      <c r="E158" s="19">
        <v>0</v>
      </c>
      <c r="F158" s="19">
        <v>0</v>
      </c>
      <c r="G158" s="19">
        <v>0</v>
      </c>
      <c r="H158" s="20">
        <v>5</v>
      </c>
      <c r="I158" s="19">
        <v>0</v>
      </c>
      <c r="J158" s="218"/>
    </row>
    <row r="159" spans="1:24" ht="18.75" hidden="1" customHeight="1" thickBot="1">
      <c r="A159" s="194"/>
      <c r="B159" s="196"/>
      <c r="C159" s="21">
        <v>2025</v>
      </c>
      <c r="D159" s="19">
        <f>H159</f>
        <v>5</v>
      </c>
      <c r="E159" s="19">
        <v>0</v>
      </c>
      <c r="F159" s="19">
        <v>0</v>
      </c>
      <c r="G159" s="19">
        <v>0</v>
      </c>
      <c r="H159" s="20">
        <v>5</v>
      </c>
      <c r="I159" s="19">
        <v>0</v>
      </c>
      <c r="J159" s="218"/>
    </row>
    <row r="160" spans="1:24" ht="18.75" hidden="1" customHeight="1" thickBot="1">
      <c r="A160" s="195"/>
      <c r="B160" s="197"/>
      <c r="C160" s="21">
        <v>2026</v>
      </c>
      <c r="D160" s="19">
        <f>H160</f>
        <v>5</v>
      </c>
      <c r="E160" s="19">
        <v>0</v>
      </c>
      <c r="F160" s="19">
        <v>0</v>
      </c>
      <c r="G160" s="19">
        <v>0</v>
      </c>
      <c r="H160" s="20">
        <v>5</v>
      </c>
      <c r="I160" s="19">
        <v>0</v>
      </c>
      <c r="J160" s="219"/>
    </row>
    <row r="161" spans="1:10" ht="15.75" thickBot="1">
      <c r="A161" s="124">
        <v>2</v>
      </c>
      <c r="B161" s="126" t="s">
        <v>25</v>
      </c>
      <c r="C161" s="18">
        <v>2022</v>
      </c>
      <c r="D161" s="19">
        <f t="shared" si="28"/>
        <v>4154.40715</v>
      </c>
      <c r="E161" s="19">
        <v>0</v>
      </c>
      <c r="F161" s="19">
        <v>0</v>
      </c>
      <c r="G161" s="19">
        <v>0</v>
      </c>
      <c r="H161" s="19">
        <v>4154.40715</v>
      </c>
      <c r="I161" s="19">
        <v>0</v>
      </c>
      <c r="J161" s="219"/>
    </row>
    <row r="162" spans="1:10" ht="15.75" thickBot="1">
      <c r="A162" s="194"/>
      <c r="B162" s="196"/>
      <c r="C162" s="21">
        <v>2023</v>
      </c>
      <c r="D162" s="19">
        <f t="shared" si="28"/>
        <v>2581.1</v>
      </c>
      <c r="E162" s="19">
        <v>0</v>
      </c>
      <c r="F162" s="19">
        <v>0</v>
      </c>
      <c r="G162" s="19">
        <v>0</v>
      </c>
      <c r="H162" s="20">
        <v>2581.1</v>
      </c>
      <c r="I162" s="19">
        <v>0</v>
      </c>
      <c r="J162" s="219"/>
    </row>
    <row r="163" spans="1:10" ht="18.75" hidden="1" customHeight="1" thickBot="1">
      <c r="A163" s="194"/>
      <c r="B163" s="196"/>
      <c r="C163" s="21">
        <v>2024</v>
      </c>
      <c r="D163" s="19">
        <f t="shared" si="28"/>
        <v>2000.8</v>
      </c>
      <c r="E163" s="19">
        <v>0</v>
      </c>
      <c r="F163" s="19">
        <v>0</v>
      </c>
      <c r="G163" s="19">
        <v>0</v>
      </c>
      <c r="H163" s="20">
        <v>2000.8</v>
      </c>
      <c r="I163" s="19">
        <v>0</v>
      </c>
      <c r="J163" s="219"/>
    </row>
    <row r="164" spans="1:10" ht="18.75" hidden="1" customHeight="1" thickBot="1">
      <c r="A164" s="194"/>
      <c r="B164" s="196"/>
      <c r="C164" s="21">
        <v>2025</v>
      </c>
      <c r="D164" s="19">
        <f>H164</f>
        <v>2032.4</v>
      </c>
      <c r="E164" s="19">
        <v>0</v>
      </c>
      <c r="F164" s="19">
        <v>0</v>
      </c>
      <c r="G164" s="19">
        <v>0</v>
      </c>
      <c r="H164" s="20">
        <v>2032.4</v>
      </c>
      <c r="I164" s="19">
        <v>0</v>
      </c>
      <c r="J164" s="219"/>
    </row>
    <row r="165" spans="1:10" ht="18.75" hidden="1" customHeight="1" thickBot="1">
      <c r="A165" s="195"/>
      <c r="B165" s="197"/>
      <c r="C165" s="21">
        <v>2026</v>
      </c>
      <c r="D165" s="19">
        <f>H165</f>
        <v>2032.4</v>
      </c>
      <c r="E165" s="19">
        <v>0</v>
      </c>
      <c r="F165" s="19">
        <v>0</v>
      </c>
      <c r="G165" s="19">
        <v>0</v>
      </c>
      <c r="H165" s="20">
        <v>2032.4</v>
      </c>
      <c r="I165" s="19">
        <v>0</v>
      </c>
      <c r="J165" s="219"/>
    </row>
    <row r="166" spans="1:10" ht="15.75" thickBot="1">
      <c r="A166" s="124">
        <v>3</v>
      </c>
      <c r="B166" s="126" t="s">
        <v>71</v>
      </c>
      <c r="C166" s="18">
        <v>2022</v>
      </c>
      <c r="D166" s="19">
        <f>F166+H166</f>
        <v>3305.98702</v>
      </c>
      <c r="E166" s="19">
        <v>0</v>
      </c>
      <c r="F166" s="19">
        <v>527.33824000000004</v>
      </c>
      <c r="G166" s="19">
        <v>0</v>
      </c>
      <c r="H166" s="19">
        <v>2778.64878</v>
      </c>
      <c r="I166" s="19">
        <v>0</v>
      </c>
      <c r="J166" s="219"/>
    </row>
    <row r="167" spans="1:10" ht="15.75" thickBot="1">
      <c r="A167" s="194"/>
      <c r="B167" s="196"/>
      <c r="C167" s="21">
        <v>2023</v>
      </c>
      <c r="D167" s="19">
        <f>F167+H167</f>
        <v>922.11216999999999</v>
      </c>
      <c r="E167" s="19">
        <v>0</v>
      </c>
      <c r="F167" s="19">
        <v>0</v>
      </c>
      <c r="G167" s="19">
        <v>0</v>
      </c>
      <c r="H167" s="20">
        <v>922.11216999999999</v>
      </c>
      <c r="I167" s="19">
        <v>0</v>
      </c>
      <c r="J167" s="219"/>
    </row>
    <row r="168" spans="1:10" ht="20.25" hidden="1" customHeight="1" thickBot="1">
      <c r="A168" s="194"/>
      <c r="B168" s="196"/>
      <c r="C168" s="21">
        <v>2024</v>
      </c>
      <c r="D168" s="19">
        <v>1006.40872</v>
      </c>
      <c r="E168" s="19">
        <v>0</v>
      </c>
      <c r="F168" s="19">
        <v>0</v>
      </c>
      <c r="G168" s="19">
        <v>0</v>
      </c>
      <c r="H168" s="20">
        <v>1006.40872</v>
      </c>
      <c r="I168" s="19">
        <v>0</v>
      </c>
      <c r="J168" s="219"/>
    </row>
    <row r="169" spans="1:10" ht="20.25" hidden="1" customHeight="1" thickBot="1">
      <c r="A169" s="194"/>
      <c r="B169" s="196"/>
      <c r="C169" s="21">
        <v>2025</v>
      </c>
      <c r="D169" s="19">
        <v>1022.30872</v>
      </c>
      <c r="E169" s="19">
        <v>0</v>
      </c>
      <c r="F169" s="19">
        <v>0</v>
      </c>
      <c r="G169" s="19">
        <v>0</v>
      </c>
      <c r="H169" s="20">
        <v>1022.30872</v>
      </c>
      <c r="I169" s="19">
        <v>0</v>
      </c>
      <c r="J169" s="219"/>
    </row>
    <row r="170" spans="1:10" ht="20.25" hidden="1" customHeight="1" thickBot="1">
      <c r="A170" s="195"/>
      <c r="B170" s="197"/>
      <c r="C170" s="21">
        <v>2026</v>
      </c>
      <c r="D170" s="19">
        <v>1022.30872</v>
      </c>
      <c r="E170" s="19">
        <v>0</v>
      </c>
      <c r="F170" s="19">
        <v>0</v>
      </c>
      <c r="G170" s="19">
        <v>0</v>
      </c>
      <c r="H170" s="20">
        <v>1022.30872</v>
      </c>
      <c r="I170" s="19">
        <v>0</v>
      </c>
      <c r="J170" s="219"/>
    </row>
    <row r="171" spans="1:10" ht="74.25" customHeight="1" thickBot="1">
      <c r="A171" s="207" t="s">
        <v>63</v>
      </c>
      <c r="B171" s="126" t="s">
        <v>121</v>
      </c>
      <c r="C171" s="18">
        <v>2022</v>
      </c>
      <c r="D171" s="19">
        <f t="shared" ref="D171" si="29">E171+F171+G171+H171+I171</f>
        <v>570.27660000000003</v>
      </c>
      <c r="E171" s="19">
        <v>0</v>
      </c>
      <c r="F171" s="19">
        <v>501.84341000000001</v>
      </c>
      <c r="G171" s="19">
        <v>0</v>
      </c>
      <c r="H171" s="29">
        <v>68.433189999999996</v>
      </c>
      <c r="I171" s="20">
        <v>0</v>
      </c>
      <c r="J171" s="219"/>
    </row>
    <row r="172" spans="1:10" ht="20.25" hidden="1" customHeight="1" thickBot="1">
      <c r="A172" s="208"/>
      <c r="B172" s="196"/>
      <c r="C172" s="21">
        <v>2023</v>
      </c>
      <c r="D172" s="19">
        <f>E172+F172+G172+H172+I172</f>
        <v>641.42264</v>
      </c>
      <c r="E172" s="20">
        <v>0</v>
      </c>
      <c r="F172" s="20">
        <v>564.45162000000005</v>
      </c>
      <c r="G172" s="20">
        <v>0</v>
      </c>
      <c r="H172" s="30">
        <v>76.971019999999996</v>
      </c>
      <c r="I172" s="20">
        <v>0</v>
      </c>
      <c r="J172" s="219"/>
    </row>
    <row r="173" spans="1:10" ht="20.25" hidden="1" customHeight="1" thickBot="1">
      <c r="A173" s="208"/>
      <c r="B173" s="196"/>
      <c r="C173" s="21">
        <v>2024</v>
      </c>
      <c r="D173" s="19">
        <v>0</v>
      </c>
      <c r="E173" s="20">
        <v>0</v>
      </c>
      <c r="F173" s="20">
        <v>0</v>
      </c>
      <c r="G173" s="20">
        <v>0</v>
      </c>
      <c r="H173" s="30">
        <v>0</v>
      </c>
      <c r="I173" s="20">
        <v>0</v>
      </c>
      <c r="J173" s="219"/>
    </row>
    <row r="174" spans="1:10" ht="20.25" hidden="1" customHeight="1" thickBot="1">
      <c r="A174" s="208"/>
      <c r="B174" s="196"/>
      <c r="C174" s="21">
        <v>2025</v>
      </c>
      <c r="D174" s="19">
        <v>0</v>
      </c>
      <c r="E174" s="20">
        <v>0</v>
      </c>
      <c r="F174" s="20">
        <v>0</v>
      </c>
      <c r="G174" s="20">
        <v>0</v>
      </c>
      <c r="H174" s="30">
        <v>0</v>
      </c>
      <c r="I174" s="20">
        <v>0</v>
      </c>
      <c r="J174" s="219"/>
    </row>
    <row r="175" spans="1:10" ht="20.25" hidden="1" customHeight="1" thickBot="1">
      <c r="A175" s="220"/>
      <c r="B175" s="221"/>
      <c r="C175" s="62">
        <v>2026</v>
      </c>
      <c r="D175" s="56">
        <v>0</v>
      </c>
      <c r="E175" s="58">
        <v>0</v>
      </c>
      <c r="F175" s="58">
        <v>0</v>
      </c>
      <c r="G175" s="58">
        <v>0</v>
      </c>
      <c r="H175" s="64">
        <v>0</v>
      </c>
      <c r="I175" s="58">
        <v>0</v>
      </c>
      <c r="J175" s="219"/>
    </row>
    <row r="176" spans="1:10" ht="20.25" hidden="1" customHeight="1" thickBot="1">
      <c r="A176" s="207" t="s">
        <v>95</v>
      </c>
      <c r="B176" s="126" t="s">
        <v>94</v>
      </c>
      <c r="C176" s="18">
        <v>2022</v>
      </c>
      <c r="D176" s="19">
        <f t="shared" ref="D176" si="30">E176+F176+G176+H176+I176</f>
        <v>599.50200000000007</v>
      </c>
      <c r="E176" s="19">
        <v>0</v>
      </c>
      <c r="F176" s="19">
        <v>527.56176000000005</v>
      </c>
      <c r="G176" s="19">
        <v>0</v>
      </c>
      <c r="H176" s="29">
        <v>71.940240000000003</v>
      </c>
      <c r="I176" s="20">
        <v>0</v>
      </c>
      <c r="J176" s="219"/>
    </row>
    <row r="177" spans="1:25" ht="57.75" customHeight="1" thickBot="1">
      <c r="A177" s="208"/>
      <c r="B177" s="196"/>
      <c r="C177" s="21">
        <v>2023</v>
      </c>
      <c r="D177" s="19">
        <f>E177+F177+G177+H177+I177</f>
        <v>641.42264</v>
      </c>
      <c r="E177" s="20">
        <v>0</v>
      </c>
      <c r="F177" s="20">
        <v>564.45162000000005</v>
      </c>
      <c r="G177" s="20">
        <v>0</v>
      </c>
      <c r="H177" s="30">
        <v>76.971019999999996</v>
      </c>
      <c r="I177" s="20">
        <v>0</v>
      </c>
      <c r="J177" s="219"/>
    </row>
    <row r="178" spans="1:25" ht="24" hidden="1" customHeight="1" thickBot="1">
      <c r="A178" s="208"/>
      <c r="B178" s="196"/>
      <c r="C178" s="21">
        <v>2024</v>
      </c>
      <c r="D178" s="19">
        <v>0</v>
      </c>
      <c r="E178" s="20">
        <v>0</v>
      </c>
      <c r="F178" s="20">
        <v>0</v>
      </c>
      <c r="G178" s="20">
        <v>0</v>
      </c>
      <c r="H178" s="30">
        <v>0</v>
      </c>
      <c r="I178" s="20">
        <v>0</v>
      </c>
      <c r="J178" s="219"/>
    </row>
    <row r="179" spans="1:25" ht="24" hidden="1" customHeight="1" thickBot="1">
      <c r="A179" s="208"/>
      <c r="B179" s="196"/>
      <c r="C179" s="21">
        <v>2025</v>
      </c>
      <c r="D179" s="19">
        <v>0</v>
      </c>
      <c r="E179" s="20">
        <v>0</v>
      </c>
      <c r="F179" s="20">
        <v>0</v>
      </c>
      <c r="G179" s="20">
        <v>0</v>
      </c>
      <c r="H179" s="30">
        <v>0</v>
      </c>
      <c r="I179" s="20">
        <v>0</v>
      </c>
      <c r="J179" s="219"/>
    </row>
    <row r="180" spans="1:25" ht="17.25" hidden="1" customHeight="1" thickBot="1">
      <c r="A180" s="220"/>
      <c r="B180" s="221"/>
      <c r="C180" s="62">
        <v>2026</v>
      </c>
      <c r="D180" s="56">
        <v>0</v>
      </c>
      <c r="E180" s="58">
        <v>0</v>
      </c>
      <c r="F180" s="58">
        <v>0</v>
      </c>
      <c r="G180" s="58">
        <v>0</v>
      </c>
      <c r="H180" s="64">
        <v>0</v>
      </c>
      <c r="I180" s="58">
        <v>0</v>
      </c>
      <c r="J180" s="219"/>
    </row>
    <row r="181" spans="1:25" ht="24" customHeight="1" thickBot="1">
      <c r="A181" s="207" t="s">
        <v>117</v>
      </c>
      <c r="B181" s="126" t="s">
        <v>96</v>
      </c>
      <c r="C181" s="18">
        <v>2022</v>
      </c>
      <c r="D181" s="19">
        <v>0</v>
      </c>
      <c r="E181" s="19">
        <v>0</v>
      </c>
      <c r="F181" s="19">
        <v>0</v>
      </c>
      <c r="G181" s="19">
        <v>0</v>
      </c>
      <c r="H181" s="29">
        <v>0</v>
      </c>
      <c r="I181" s="20">
        <v>0</v>
      </c>
      <c r="J181" s="219"/>
    </row>
    <row r="182" spans="1:25" ht="26.25" customHeight="1" thickBot="1">
      <c r="A182" s="208"/>
      <c r="B182" s="196"/>
      <c r="C182" s="21">
        <v>2023</v>
      </c>
      <c r="D182" s="19">
        <f>E182+F182+G182+H182+I182</f>
        <v>1248.1204</v>
      </c>
      <c r="E182" s="20">
        <v>0</v>
      </c>
      <c r="F182" s="20">
        <v>1098.3456000000001</v>
      </c>
      <c r="G182" s="20">
        <v>0</v>
      </c>
      <c r="H182" s="30">
        <v>149.7748</v>
      </c>
      <c r="I182" s="20">
        <v>0</v>
      </c>
      <c r="J182" s="219"/>
    </row>
    <row r="183" spans="1:25" ht="24" hidden="1" customHeight="1" thickBot="1">
      <c r="A183" s="208"/>
      <c r="B183" s="196"/>
      <c r="C183" s="21">
        <v>2024</v>
      </c>
      <c r="D183" s="19">
        <v>0</v>
      </c>
      <c r="E183" s="20">
        <v>0</v>
      </c>
      <c r="F183" s="20">
        <v>0</v>
      </c>
      <c r="G183" s="20">
        <v>0</v>
      </c>
      <c r="H183" s="30">
        <v>0</v>
      </c>
      <c r="I183" s="20">
        <v>0</v>
      </c>
      <c r="J183" s="219"/>
    </row>
    <row r="184" spans="1:25" ht="24" hidden="1" customHeight="1" thickBot="1">
      <c r="A184" s="208"/>
      <c r="B184" s="196"/>
      <c r="C184" s="21">
        <v>2025</v>
      </c>
      <c r="D184" s="19">
        <v>0</v>
      </c>
      <c r="E184" s="20">
        <v>0</v>
      </c>
      <c r="F184" s="20">
        <v>0</v>
      </c>
      <c r="G184" s="20">
        <v>0</v>
      </c>
      <c r="H184" s="30">
        <v>0</v>
      </c>
      <c r="I184" s="20">
        <v>0</v>
      </c>
      <c r="J184" s="219"/>
    </row>
    <row r="185" spans="1:25" ht="24" hidden="1" customHeight="1" thickBot="1">
      <c r="A185" s="220"/>
      <c r="B185" s="221"/>
      <c r="C185" s="62">
        <v>2026</v>
      </c>
      <c r="D185" s="56">
        <v>0</v>
      </c>
      <c r="E185" s="58">
        <v>0</v>
      </c>
      <c r="F185" s="58">
        <v>0</v>
      </c>
      <c r="G185" s="58">
        <v>0</v>
      </c>
      <c r="H185" s="64">
        <v>0</v>
      </c>
      <c r="I185" s="58">
        <v>0</v>
      </c>
      <c r="J185" s="219"/>
    </row>
    <row r="186" spans="1:25" ht="15.75" thickBot="1">
      <c r="A186" s="296" t="s">
        <v>66</v>
      </c>
      <c r="B186" s="298" t="s">
        <v>91</v>
      </c>
      <c r="C186" s="18">
        <v>2022</v>
      </c>
      <c r="D186" s="19">
        <f t="shared" si="28"/>
        <v>0</v>
      </c>
      <c r="E186" s="19">
        <v>0</v>
      </c>
      <c r="F186" s="19">
        <v>0</v>
      </c>
      <c r="G186" s="19">
        <v>0</v>
      </c>
      <c r="H186" s="29">
        <v>0</v>
      </c>
      <c r="I186" s="20">
        <v>0</v>
      </c>
      <c r="J186" s="219"/>
      <c r="K186" s="295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24"/>
    </row>
    <row r="187" spans="1:25" ht="54" customHeight="1" thickBot="1">
      <c r="A187" s="297"/>
      <c r="B187" s="299"/>
      <c r="C187" s="21">
        <v>2023</v>
      </c>
      <c r="D187" s="19">
        <f t="shared" si="28"/>
        <v>21</v>
      </c>
      <c r="E187" s="20">
        <v>0</v>
      </c>
      <c r="F187" s="20">
        <v>0</v>
      </c>
      <c r="G187" s="20">
        <v>0</v>
      </c>
      <c r="H187" s="30">
        <v>21</v>
      </c>
      <c r="I187" s="20">
        <v>0</v>
      </c>
      <c r="J187" s="219"/>
      <c r="K187" s="295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24"/>
    </row>
    <row r="188" spans="1:25" ht="15.75" hidden="1" customHeight="1" thickBot="1">
      <c r="A188" s="297"/>
      <c r="B188" s="299"/>
      <c r="C188" s="21">
        <v>2024</v>
      </c>
      <c r="D188" s="19">
        <f>E188+F188+G188+H188+I188</f>
        <v>0</v>
      </c>
      <c r="E188" s="20">
        <v>0</v>
      </c>
      <c r="F188" s="20">
        <v>0</v>
      </c>
      <c r="G188" s="20">
        <v>0</v>
      </c>
      <c r="H188" s="30">
        <v>0</v>
      </c>
      <c r="I188" s="20">
        <v>0</v>
      </c>
      <c r="J188" s="219"/>
      <c r="K188" s="295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24"/>
    </row>
    <row r="189" spans="1:25" ht="15.75" hidden="1" customHeight="1" thickBot="1">
      <c r="A189" s="297"/>
      <c r="B189" s="299"/>
      <c r="C189" s="21">
        <v>2025</v>
      </c>
      <c r="D189" s="19">
        <f>E189+F189+G189+H189+I189</f>
        <v>0</v>
      </c>
      <c r="E189" s="20">
        <v>0</v>
      </c>
      <c r="F189" s="20">
        <v>0</v>
      </c>
      <c r="G189" s="20">
        <v>0</v>
      </c>
      <c r="H189" s="30">
        <v>0</v>
      </c>
      <c r="I189" s="20">
        <v>0</v>
      </c>
      <c r="J189" s="219"/>
      <c r="K189" s="295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24"/>
    </row>
    <row r="190" spans="1:25" ht="15.75" hidden="1" customHeight="1" thickBot="1">
      <c r="A190" s="297"/>
      <c r="B190" s="299"/>
      <c r="C190" s="21">
        <v>2026</v>
      </c>
      <c r="D190" s="19">
        <f t="shared" si="28"/>
        <v>0</v>
      </c>
      <c r="E190" s="20">
        <v>0</v>
      </c>
      <c r="F190" s="20">
        <v>0</v>
      </c>
      <c r="G190" s="20">
        <v>0</v>
      </c>
      <c r="H190" s="30">
        <v>0</v>
      </c>
      <c r="I190" s="20">
        <v>0</v>
      </c>
      <c r="J190" s="219"/>
      <c r="K190" s="295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24"/>
    </row>
    <row r="191" spans="1:25" ht="14.25" hidden="1" customHeight="1" thickBot="1">
      <c r="A191" s="33"/>
      <c r="B191" s="34"/>
      <c r="C191" s="22"/>
      <c r="D191" s="19"/>
      <c r="E191" s="23"/>
      <c r="F191" s="23"/>
      <c r="G191" s="23"/>
      <c r="H191" s="35"/>
      <c r="I191" s="23"/>
      <c r="J191" s="219"/>
      <c r="K191" s="3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24"/>
    </row>
    <row r="192" spans="1:25" ht="15.75" thickBot="1">
      <c r="A192" s="124">
        <v>5</v>
      </c>
      <c r="B192" s="126" t="s">
        <v>92</v>
      </c>
      <c r="C192" s="18">
        <v>2022</v>
      </c>
      <c r="D192" s="19">
        <v>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219"/>
    </row>
    <row r="193" spans="1:10" ht="39" customHeight="1" thickBot="1">
      <c r="A193" s="194"/>
      <c r="B193" s="196"/>
      <c r="C193" s="21">
        <v>2023</v>
      </c>
      <c r="D193" s="19">
        <f t="shared" si="28"/>
        <v>50</v>
      </c>
      <c r="E193" s="19">
        <v>0</v>
      </c>
      <c r="F193" s="19">
        <v>0</v>
      </c>
      <c r="G193" s="19">
        <v>0</v>
      </c>
      <c r="H193" s="20">
        <v>50</v>
      </c>
      <c r="I193" s="19">
        <v>0</v>
      </c>
      <c r="J193" s="219"/>
    </row>
    <row r="194" spans="1:10" ht="21" hidden="1" customHeight="1" thickBot="1">
      <c r="A194" s="194"/>
      <c r="B194" s="196"/>
      <c r="C194" s="21">
        <v>2024</v>
      </c>
      <c r="D194" s="19">
        <f t="shared" si="28"/>
        <v>0</v>
      </c>
      <c r="E194" s="19">
        <v>0</v>
      </c>
      <c r="F194" s="19">
        <v>0</v>
      </c>
      <c r="G194" s="19">
        <v>0</v>
      </c>
      <c r="H194" s="20">
        <v>0</v>
      </c>
      <c r="I194" s="19">
        <v>0</v>
      </c>
      <c r="J194" s="219"/>
    </row>
    <row r="195" spans="1:10" ht="21" hidden="1" customHeight="1" thickBot="1">
      <c r="A195" s="194"/>
      <c r="B195" s="196"/>
      <c r="C195" s="21">
        <v>2025</v>
      </c>
      <c r="D195" s="19">
        <f>E195+F195+G195+H195+I195</f>
        <v>0</v>
      </c>
      <c r="E195" s="19">
        <v>0</v>
      </c>
      <c r="F195" s="19">
        <v>0</v>
      </c>
      <c r="G195" s="19">
        <v>0</v>
      </c>
      <c r="H195" s="20">
        <v>0</v>
      </c>
      <c r="I195" s="19">
        <v>0</v>
      </c>
      <c r="J195" s="219"/>
    </row>
    <row r="196" spans="1:10" ht="21" hidden="1" customHeight="1" thickBot="1">
      <c r="A196" s="195"/>
      <c r="B196" s="197"/>
      <c r="C196" s="21">
        <v>2026</v>
      </c>
      <c r="D196" s="19">
        <f t="shared" si="28"/>
        <v>0</v>
      </c>
      <c r="E196" s="19">
        <v>0</v>
      </c>
      <c r="F196" s="19">
        <v>0</v>
      </c>
      <c r="G196" s="19">
        <v>0</v>
      </c>
      <c r="H196" s="20">
        <v>0</v>
      </c>
      <c r="I196" s="19">
        <v>0</v>
      </c>
      <c r="J196" s="219"/>
    </row>
    <row r="197" spans="1:10" ht="15.75" thickBot="1">
      <c r="A197" s="124">
        <v>6</v>
      </c>
      <c r="B197" s="126" t="s">
        <v>26</v>
      </c>
      <c r="C197" s="18">
        <v>2022</v>
      </c>
      <c r="D197" s="19">
        <f t="shared" si="28"/>
        <v>35.799999999999997</v>
      </c>
      <c r="E197" s="19">
        <v>0</v>
      </c>
      <c r="F197" s="19">
        <v>0</v>
      </c>
      <c r="G197" s="19">
        <v>0</v>
      </c>
      <c r="H197" s="19">
        <v>35.799999999999997</v>
      </c>
      <c r="I197" s="19">
        <v>0</v>
      </c>
      <c r="J197" s="219"/>
    </row>
    <row r="198" spans="1:10" ht="15.75" thickBot="1">
      <c r="A198" s="194"/>
      <c r="B198" s="196"/>
      <c r="C198" s="21">
        <v>2023</v>
      </c>
      <c r="D198" s="19">
        <f t="shared" si="28"/>
        <v>47.9</v>
      </c>
      <c r="E198" s="19">
        <v>0</v>
      </c>
      <c r="F198" s="19">
        <v>0</v>
      </c>
      <c r="G198" s="19">
        <v>0</v>
      </c>
      <c r="H198" s="20">
        <v>47.9</v>
      </c>
      <c r="I198" s="19">
        <v>0</v>
      </c>
      <c r="J198" s="219"/>
    </row>
    <row r="199" spans="1:10" ht="18.75" hidden="1" customHeight="1" thickBot="1">
      <c r="A199" s="194"/>
      <c r="B199" s="196"/>
      <c r="C199" s="21">
        <v>2024</v>
      </c>
      <c r="D199" s="19">
        <f t="shared" si="28"/>
        <v>38.1</v>
      </c>
      <c r="E199" s="19">
        <v>0</v>
      </c>
      <c r="F199" s="19">
        <v>0</v>
      </c>
      <c r="G199" s="19">
        <v>0</v>
      </c>
      <c r="H199" s="20">
        <v>38.1</v>
      </c>
      <c r="I199" s="19">
        <v>0</v>
      </c>
      <c r="J199" s="219"/>
    </row>
    <row r="200" spans="1:10" ht="18.75" hidden="1" customHeight="1" thickBot="1">
      <c r="A200" s="194"/>
      <c r="B200" s="196"/>
      <c r="C200" s="21">
        <v>2025</v>
      </c>
      <c r="D200" s="19">
        <f>E200+F200+G200+H200+I200</f>
        <v>38.700000000000003</v>
      </c>
      <c r="E200" s="19">
        <v>0</v>
      </c>
      <c r="F200" s="19">
        <v>0</v>
      </c>
      <c r="G200" s="19">
        <v>0</v>
      </c>
      <c r="H200" s="20">
        <v>38.700000000000003</v>
      </c>
      <c r="I200" s="19">
        <v>0</v>
      </c>
      <c r="J200" s="219"/>
    </row>
    <row r="201" spans="1:10" ht="18.75" hidden="1" customHeight="1" thickBot="1">
      <c r="A201" s="195"/>
      <c r="B201" s="197"/>
      <c r="C201" s="21">
        <v>2026</v>
      </c>
      <c r="D201" s="19">
        <f t="shared" si="28"/>
        <v>38.700000000000003</v>
      </c>
      <c r="E201" s="19">
        <v>0</v>
      </c>
      <c r="F201" s="19">
        <v>0</v>
      </c>
      <c r="G201" s="19">
        <v>0</v>
      </c>
      <c r="H201" s="20">
        <v>38.700000000000003</v>
      </c>
      <c r="I201" s="19">
        <v>0</v>
      </c>
      <c r="J201" s="219"/>
    </row>
    <row r="202" spans="1:10" ht="48" customHeight="1" thickBot="1">
      <c r="A202" s="124">
        <v>7</v>
      </c>
      <c r="B202" s="126" t="s">
        <v>122</v>
      </c>
      <c r="C202" s="18">
        <v>2022</v>
      </c>
      <c r="D202" s="19">
        <f t="shared" ref="D202:D206" si="31">E202+F202+G202+H202+I202</f>
        <v>95.2</v>
      </c>
      <c r="E202" s="19">
        <v>0</v>
      </c>
      <c r="F202" s="19">
        <v>0</v>
      </c>
      <c r="G202" s="19">
        <v>0</v>
      </c>
      <c r="H202" s="19">
        <v>95.2</v>
      </c>
      <c r="I202" s="19">
        <v>0</v>
      </c>
      <c r="J202" s="219"/>
    </row>
    <row r="203" spans="1:10" ht="18.75" hidden="1" customHeight="1" thickBot="1">
      <c r="A203" s="194"/>
      <c r="B203" s="196"/>
      <c r="C203" s="21">
        <v>2023</v>
      </c>
      <c r="D203" s="19">
        <f t="shared" si="31"/>
        <v>260.14</v>
      </c>
      <c r="E203" s="19">
        <v>0</v>
      </c>
      <c r="F203" s="19">
        <v>0</v>
      </c>
      <c r="G203" s="19">
        <v>0</v>
      </c>
      <c r="H203" s="20">
        <v>260.14</v>
      </c>
      <c r="I203" s="19">
        <v>0</v>
      </c>
      <c r="J203" s="219"/>
    </row>
    <row r="204" spans="1:10" ht="18.75" hidden="1" customHeight="1" thickBot="1">
      <c r="A204" s="194"/>
      <c r="B204" s="196"/>
      <c r="C204" s="21">
        <v>2024</v>
      </c>
      <c r="D204" s="19">
        <f t="shared" si="31"/>
        <v>0</v>
      </c>
      <c r="E204" s="19">
        <v>0</v>
      </c>
      <c r="F204" s="19">
        <v>0</v>
      </c>
      <c r="G204" s="19">
        <v>0</v>
      </c>
      <c r="H204" s="20">
        <v>0</v>
      </c>
      <c r="I204" s="19">
        <v>0</v>
      </c>
      <c r="J204" s="219"/>
    </row>
    <row r="205" spans="1:10" ht="18.75" hidden="1" customHeight="1" thickBot="1">
      <c r="A205" s="194"/>
      <c r="B205" s="196"/>
      <c r="C205" s="22">
        <v>2025</v>
      </c>
      <c r="D205" s="19">
        <f t="shared" si="31"/>
        <v>0</v>
      </c>
      <c r="E205" s="19">
        <v>0</v>
      </c>
      <c r="F205" s="19">
        <v>0</v>
      </c>
      <c r="G205" s="19">
        <v>0</v>
      </c>
      <c r="H205" s="23">
        <v>0</v>
      </c>
      <c r="I205" s="19">
        <v>0</v>
      </c>
      <c r="J205" s="219"/>
    </row>
    <row r="206" spans="1:10" ht="18.75" hidden="1" customHeight="1" thickBot="1">
      <c r="A206" s="195"/>
      <c r="B206" s="197"/>
      <c r="C206" s="22">
        <v>2026</v>
      </c>
      <c r="D206" s="19">
        <f t="shared" si="31"/>
        <v>0</v>
      </c>
      <c r="E206" s="19">
        <v>0</v>
      </c>
      <c r="F206" s="19">
        <v>0</v>
      </c>
      <c r="G206" s="19">
        <v>0</v>
      </c>
      <c r="H206" s="23">
        <v>0</v>
      </c>
      <c r="I206" s="19">
        <v>0</v>
      </c>
      <c r="J206" s="219"/>
    </row>
    <row r="207" spans="1:10" ht="18.75" customHeight="1" thickBot="1">
      <c r="A207" s="124">
        <v>7</v>
      </c>
      <c r="B207" s="126" t="s">
        <v>93</v>
      </c>
      <c r="C207" s="18">
        <v>2022</v>
      </c>
      <c r="D207" s="19">
        <f t="shared" si="28"/>
        <v>99.765000000000001</v>
      </c>
      <c r="E207" s="19">
        <v>0</v>
      </c>
      <c r="F207" s="19">
        <v>99.765000000000001</v>
      </c>
      <c r="G207" s="19">
        <v>0</v>
      </c>
      <c r="H207" s="19">
        <v>0</v>
      </c>
      <c r="I207" s="19">
        <v>0</v>
      </c>
      <c r="J207" s="219"/>
    </row>
    <row r="208" spans="1:10" ht="18.75" customHeight="1" thickBot="1">
      <c r="A208" s="194"/>
      <c r="B208" s="196"/>
      <c r="C208" s="21">
        <v>2023</v>
      </c>
      <c r="D208" s="19">
        <f t="shared" si="28"/>
        <v>260.14</v>
      </c>
      <c r="E208" s="19">
        <v>0</v>
      </c>
      <c r="F208" s="19">
        <v>0</v>
      </c>
      <c r="G208" s="19">
        <v>0</v>
      </c>
      <c r="H208" s="20">
        <v>260.14</v>
      </c>
      <c r="I208" s="19">
        <v>0</v>
      </c>
      <c r="J208" s="219"/>
    </row>
    <row r="209" spans="1:11" ht="18.75" hidden="1" customHeight="1" thickBot="1">
      <c r="A209" s="194"/>
      <c r="B209" s="196"/>
      <c r="C209" s="21">
        <v>2024</v>
      </c>
      <c r="D209" s="19">
        <f t="shared" si="28"/>
        <v>0</v>
      </c>
      <c r="E209" s="19">
        <v>0</v>
      </c>
      <c r="F209" s="19">
        <v>0</v>
      </c>
      <c r="G209" s="19">
        <v>0</v>
      </c>
      <c r="H209" s="20">
        <v>0</v>
      </c>
      <c r="I209" s="19">
        <v>0</v>
      </c>
      <c r="J209" s="219"/>
    </row>
    <row r="210" spans="1:11" ht="18.75" hidden="1" customHeight="1" thickBot="1">
      <c r="A210" s="194"/>
      <c r="B210" s="196"/>
      <c r="C210" s="22">
        <v>2025</v>
      </c>
      <c r="D210" s="19">
        <f t="shared" si="28"/>
        <v>0</v>
      </c>
      <c r="E210" s="19">
        <v>0</v>
      </c>
      <c r="F210" s="19">
        <v>0</v>
      </c>
      <c r="G210" s="19">
        <v>0</v>
      </c>
      <c r="H210" s="23">
        <v>0</v>
      </c>
      <c r="I210" s="19">
        <v>0</v>
      </c>
      <c r="J210" s="219"/>
    </row>
    <row r="211" spans="1:11" ht="18.75" hidden="1" customHeight="1" thickBot="1">
      <c r="A211" s="195"/>
      <c r="B211" s="197"/>
      <c r="C211" s="22">
        <v>2026</v>
      </c>
      <c r="D211" s="19">
        <f t="shared" si="28"/>
        <v>0</v>
      </c>
      <c r="E211" s="19">
        <v>0</v>
      </c>
      <c r="F211" s="19">
        <v>0</v>
      </c>
      <c r="G211" s="19">
        <v>0</v>
      </c>
      <c r="H211" s="23">
        <v>0</v>
      </c>
      <c r="I211" s="19">
        <v>0</v>
      </c>
      <c r="J211" s="219"/>
    </row>
    <row r="212" spans="1:11" ht="18.75" hidden="1" customHeight="1" thickBot="1">
      <c r="A212" s="207" t="s">
        <v>73</v>
      </c>
      <c r="B212" s="126" t="s">
        <v>70</v>
      </c>
      <c r="C212" s="18">
        <v>2022</v>
      </c>
      <c r="D212" s="19">
        <v>0</v>
      </c>
      <c r="E212" s="19">
        <v>0</v>
      </c>
      <c r="F212" s="19">
        <v>0</v>
      </c>
      <c r="G212" s="19">
        <v>0</v>
      </c>
      <c r="H212" s="29">
        <v>0</v>
      </c>
      <c r="I212" s="20">
        <v>0</v>
      </c>
      <c r="J212" s="219"/>
    </row>
    <row r="213" spans="1:11" ht="18.75" hidden="1" customHeight="1" thickBot="1">
      <c r="A213" s="208"/>
      <c r="B213" s="196"/>
      <c r="C213" s="21">
        <v>2023</v>
      </c>
      <c r="D213" s="19">
        <v>641.42264</v>
      </c>
      <c r="E213" s="20">
        <v>0</v>
      </c>
      <c r="F213" s="20">
        <v>564.45162000000005</v>
      </c>
      <c r="G213" s="20">
        <v>0</v>
      </c>
      <c r="H213" s="30">
        <v>76.971019999999996</v>
      </c>
      <c r="I213" s="20">
        <v>0</v>
      </c>
      <c r="J213" s="219"/>
    </row>
    <row r="214" spans="1:11" ht="18.75" hidden="1" customHeight="1" thickBot="1">
      <c r="A214" s="208"/>
      <c r="B214" s="196"/>
      <c r="C214" s="21">
        <v>2024</v>
      </c>
      <c r="D214" s="19">
        <v>0</v>
      </c>
      <c r="E214" s="20">
        <v>0</v>
      </c>
      <c r="F214" s="20">
        <v>0</v>
      </c>
      <c r="G214" s="20">
        <v>0</v>
      </c>
      <c r="H214" s="30">
        <v>0</v>
      </c>
      <c r="I214" s="20">
        <v>0</v>
      </c>
      <c r="J214" s="219"/>
    </row>
    <row r="215" spans="1:11" ht="18.75" hidden="1" customHeight="1" thickBot="1">
      <c r="A215" s="208"/>
      <c r="B215" s="196"/>
      <c r="C215" s="21">
        <v>2025</v>
      </c>
      <c r="D215" s="19">
        <v>0</v>
      </c>
      <c r="E215" s="20">
        <v>0</v>
      </c>
      <c r="F215" s="20">
        <v>0</v>
      </c>
      <c r="G215" s="20">
        <v>0</v>
      </c>
      <c r="H215" s="30">
        <v>0</v>
      </c>
      <c r="I215" s="20">
        <v>0</v>
      </c>
      <c r="J215" s="219"/>
    </row>
    <row r="216" spans="1:11" ht="18.75" hidden="1" customHeight="1" thickBot="1">
      <c r="A216" s="195"/>
      <c r="B216" s="197"/>
      <c r="C216" s="21">
        <v>2026</v>
      </c>
      <c r="D216" s="19">
        <f>D214</f>
        <v>0</v>
      </c>
      <c r="E216" s="20">
        <v>0</v>
      </c>
      <c r="F216" s="20">
        <v>0</v>
      </c>
      <c r="G216" s="20">
        <v>0</v>
      </c>
      <c r="H216" s="30">
        <f>H214</f>
        <v>0</v>
      </c>
      <c r="I216" s="20">
        <v>0</v>
      </c>
      <c r="J216" s="219"/>
    </row>
    <row r="217" spans="1:11" ht="15.75" hidden="1" customHeight="1" thickBot="1">
      <c r="A217" s="207" t="s">
        <v>72</v>
      </c>
      <c r="B217" s="126" t="s">
        <v>68</v>
      </c>
      <c r="C217" s="18">
        <v>2022</v>
      </c>
      <c r="D217" s="19">
        <v>0</v>
      </c>
      <c r="E217" s="19">
        <v>0</v>
      </c>
      <c r="F217" s="19">
        <v>0</v>
      </c>
      <c r="G217" s="19">
        <v>0</v>
      </c>
      <c r="H217" s="29">
        <v>0</v>
      </c>
      <c r="I217" s="20">
        <v>0</v>
      </c>
      <c r="J217" s="219"/>
      <c r="K217" s="11"/>
    </row>
    <row r="218" spans="1:11" ht="34.5" hidden="1" customHeight="1" thickBot="1">
      <c r="A218" s="208"/>
      <c r="B218" s="196"/>
      <c r="C218" s="21">
        <v>2023</v>
      </c>
      <c r="D218" s="19">
        <v>1248.1204</v>
      </c>
      <c r="E218" s="20">
        <v>0</v>
      </c>
      <c r="F218" s="20">
        <v>1098.3456000000001</v>
      </c>
      <c r="G218" s="20">
        <v>0</v>
      </c>
      <c r="H218" s="30">
        <v>149.7748</v>
      </c>
      <c r="I218" s="20">
        <v>0</v>
      </c>
      <c r="J218" s="219"/>
    </row>
    <row r="219" spans="1:11" ht="25.5" hidden="1" customHeight="1" thickBot="1">
      <c r="A219" s="208"/>
      <c r="B219" s="196"/>
      <c r="C219" s="21">
        <v>2024</v>
      </c>
      <c r="D219" s="19">
        <v>0</v>
      </c>
      <c r="E219" s="20">
        <v>0</v>
      </c>
      <c r="F219" s="20">
        <v>0</v>
      </c>
      <c r="G219" s="20">
        <v>0</v>
      </c>
      <c r="H219" s="30">
        <v>0</v>
      </c>
      <c r="I219" s="20">
        <v>0</v>
      </c>
      <c r="J219" s="219"/>
    </row>
    <row r="220" spans="1:11" ht="25.5" hidden="1" customHeight="1" thickBot="1">
      <c r="A220" s="208"/>
      <c r="B220" s="196"/>
      <c r="C220" s="21">
        <v>2025</v>
      </c>
      <c r="D220" s="19">
        <v>0</v>
      </c>
      <c r="E220" s="20">
        <v>0</v>
      </c>
      <c r="F220" s="20">
        <v>0</v>
      </c>
      <c r="G220" s="20">
        <v>0</v>
      </c>
      <c r="H220" s="30">
        <v>0</v>
      </c>
      <c r="I220" s="20">
        <v>0</v>
      </c>
      <c r="J220" s="219"/>
    </row>
    <row r="221" spans="1:11" ht="25.5" hidden="1" customHeight="1" thickBot="1">
      <c r="A221" s="195"/>
      <c r="B221" s="197"/>
      <c r="C221" s="21">
        <v>2026</v>
      </c>
      <c r="D221" s="19">
        <f>D219</f>
        <v>0</v>
      </c>
      <c r="E221" s="20">
        <v>0</v>
      </c>
      <c r="F221" s="20">
        <v>0</v>
      </c>
      <c r="G221" s="20">
        <v>0</v>
      </c>
      <c r="H221" s="30">
        <f>H219</f>
        <v>0</v>
      </c>
      <c r="I221" s="20">
        <v>0</v>
      </c>
      <c r="J221" s="219"/>
    </row>
    <row r="222" spans="1:11" ht="15.75" thickBot="1">
      <c r="A222" s="212" t="s">
        <v>85</v>
      </c>
      <c r="B222" s="213"/>
      <c r="C222" s="71">
        <v>2022</v>
      </c>
      <c r="D222" s="19">
        <v>7596.3941699999996</v>
      </c>
      <c r="E222" s="19">
        <f t="shared" ref="E222:I222" si="32">E156+E161+E166+E171+E181+E186+E192+E197+E202+E207</f>
        <v>0</v>
      </c>
      <c r="F222" s="19">
        <v>527.33824000000004</v>
      </c>
      <c r="G222" s="19">
        <f t="shared" si="32"/>
        <v>0</v>
      </c>
      <c r="H222" s="19">
        <v>7069.0559300000004</v>
      </c>
      <c r="I222" s="19">
        <f t="shared" si="32"/>
        <v>0</v>
      </c>
      <c r="J222" s="219"/>
      <c r="K222" s="11"/>
    </row>
    <row r="223" spans="1:11" ht="36" customHeight="1" thickBot="1">
      <c r="A223" s="212"/>
      <c r="B223" s="213"/>
      <c r="C223" s="72">
        <v>2023</v>
      </c>
      <c r="D223" s="19">
        <f>D157+D162+D167+D177+D182+D187+D193+D198+D208</f>
        <v>5776.7952099999993</v>
      </c>
      <c r="E223" s="19">
        <f t="shared" ref="E223:I223" si="33">E157+E162+E167+E177+E182+E187+E193+E198+E208</f>
        <v>0</v>
      </c>
      <c r="F223" s="19">
        <f t="shared" si="33"/>
        <v>1662.7972200000002</v>
      </c>
      <c r="G223" s="19">
        <f t="shared" si="33"/>
        <v>0</v>
      </c>
      <c r="H223" s="19">
        <f t="shared" si="33"/>
        <v>4113.9979899999998</v>
      </c>
      <c r="I223" s="19">
        <f t="shared" si="33"/>
        <v>0</v>
      </c>
      <c r="J223" s="219"/>
    </row>
    <row r="224" spans="1:11" ht="20.25" hidden="1" customHeight="1" thickBot="1">
      <c r="A224" s="212"/>
      <c r="B224" s="213"/>
      <c r="C224" s="72">
        <v>2024</v>
      </c>
      <c r="D224" s="19">
        <f t="shared" si="28"/>
        <v>0</v>
      </c>
      <c r="E224" s="19">
        <v>0</v>
      </c>
      <c r="F224" s="19">
        <v>0</v>
      </c>
      <c r="G224" s="19">
        <v>0</v>
      </c>
      <c r="H224" s="20">
        <v>0</v>
      </c>
      <c r="I224" s="19">
        <v>0</v>
      </c>
      <c r="J224" s="219"/>
    </row>
    <row r="225" spans="1:24" ht="20.25" hidden="1" customHeight="1" thickBot="1">
      <c r="A225" s="212"/>
      <c r="B225" s="213"/>
      <c r="C225" s="72">
        <v>2025</v>
      </c>
      <c r="D225" s="19">
        <f>E225+F225+G225+H225+I225</f>
        <v>0</v>
      </c>
      <c r="E225" s="19">
        <v>0</v>
      </c>
      <c r="F225" s="19">
        <v>0</v>
      </c>
      <c r="G225" s="19">
        <v>0</v>
      </c>
      <c r="H225" s="20">
        <v>0</v>
      </c>
      <c r="I225" s="19">
        <v>0</v>
      </c>
      <c r="J225" s="219"/>
    </row>
    <row r="226" spans="1:24" ht="20.25" hidden="1" customHeight="1" thickBot="1">
      <c r="A226" s="214"/>
      <c r="B226" s="213"/>
      <c r="C226" s="72">
        <v>2026</v>
      </c>
      <c r="D226" s="19">
        <f t="shared" si="28"/>
        <v>0</v>
      </c>
      <c r="E226" s="19">
        <v>0</v>
      </c>
      <c r="F226" s="19">
        <v>0</v>
      </c>
      <c r="G226" s="19">
        <v>0</v>
      </c>
      <c r="H226" s="20">
        <v>0</v>
      </c>
      <c r="I226" s="19">
        <v>0</v>
      </c>
      <c r="J226" s="222"/>
    </row>
    <row r="227" spans="1:24" ht="13.5" hidden="1" thickBot="1">
      <c r="A227" s="250" t="s">
        <v>54</v>
      </c>
      <c r="B227" s="251"/>
      <c r="C227" s="73">
        <v>2022</v>
      </c>
      <c r="D227" s="26">
        <f>D156+D161+D166+D192+D197+D212+D217+D222</f>
        <v>15097.588339999998</v>
      </c>
      <c r="E227" s="26">
        <f>E156+E161+E166+E186+E192+E197+E207+E212+E217+E222</f>
        <v>0</v>
      </c>
      <c r="F227" s="26">
        <f>F156+F161+F166+F186+F192+F197+F207+F212+F217+F222</f>
        <v>1154.44148</v>
      </c>
      <c r="G227" s="26">
        <f>G156+G161+G166+G186+G192+G197+G207+G212+G217+G222</f>
        <v>0</v>
      </c>
      <c r="H227" s="26">
        <f>H156+H161+H166+H186+H192+H197+H207+H212+H217+H222</f>
        <v>14042.91186</v>
      </c>
      <c r="I227" s="26">
        <f>I156+I161+I166+I186+I192+I197+I207+I212+I217+I222</f>
        <v>0</v>
      </c>
      <c r="J227" s="227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36.75" customHeight="1" thickBot="1">
      <c r="A228" s="250"/>
      <c r="B228" s="251"/>
      <c r="C228" s="74" t="s">
        <v>86</v>
      </c>
      <c r="D228" s="26">
        <f>D222+D223</f>
        <v>13373.18938</v>
      </c>
      <c r="E228" s="26">
        <f t="shared" ref="E228:I228" si="34">E222+E223</f>
        <v>0</v>
      </c>
      <c r="F228" s="26">
        <f t="shared" si="34"/>
        <v>2190.1354600000004</v>
      </c>
      <c r="G228" s="26">
        <f t="shared" si="34"/>
        <v>0</v>
      </c>
      <c r="H228" s="26">
        <f t="shared" si="34"/>
        <v>11183.05392</v>
      </c>
      <c r="I228" s="26">
        <f t="shared" si="34"/>
        <v>0</v>
      </c>
      <c r="J228" s="228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13.5" hidden="1" thickBot="1">
      <c r="A229" s="250"/>
      <c r="B229" s="251"/>
      <c r="C229" s="74">
        <v>2024</v>
      </c>
      <c r="D229" s="26">
        <f t="shared" ref="D229:I229" si="35">D158+D163+D168+D188+D194+D199+D209+D214+D219+D224</f>
        <v>3050.30872</v>
      </c>
      <c r="E229" s="26">
        <f t="shared" si="35"/>
        <v>0</v>
      </c>
      <c r="F229" s="26">
        <f t="shared" si="35"/>
        <v>0</v>
      </c>
      <c r="G229" s="26">
        <f t="shared" si="35"/>
        <v>0</v>
      </c>
      <c r="H229" s="26">
        <f t="shared" si="35"/>
        <v>3050.30872</v>
      </c>
      <c r="I229" s="26">
        <f t="shared" si="35"/>
        <v>0</v>
      </c>
      <c r="J229" s="228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13.5" hidden="1" thickBot="1">
      <c r="A230" s="250"/>
      <c r="B230" s="251"/>
      <c r="C230" s="74">
        <v>2025</v>
      </c>
      <c r="D230" s="26">
        <f t="shared" ref="D230:H231" si="36">D159+D164+D169+D189+D195+D200+D210+D215+D220+D225</f>
        <v>3098.4087199999999</v>
      </c>
      <c r="E230" s="26">
        <f t="shared" si="36"/>
        <v>0</v>
      </c>
      <c r="F230" s="26">
        <f t="shared" si="36"/>
        <v>0</v>
      </c>
      <c r="G230" s="26">
        <f t="shared" si="36"/>
        <v>0</v>
      </c>
      <c r="H230" s="26">
        <f t="shared" si="36"/>
        <v>3098.4087199999999</v>
      </c>
      <c r="I230" s="26">
        <f>I159+I164+I169+I189+I195+I200+I210+I215+I220+I226</f>
        <v>0</v>
      </c>
      <c r="J230" s="228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13.5" hidden="1" thickBot="1">
      <c r="A231" s="300"/>
      <c r="B231" s="301"/>
      <c r="C231" s="74">
        <v>2026</v>
      </c>
      <c r="D231" s="26">
        <f t="shared" si="36"/>
        <v>3098.4087199999999</v>
      </c>
      <c r="E231" s="26">
        <f t="shared" si="36"/>
        <v>0</v>
      </c>
      <c r="F231" s="26">
        <f t="shared" si="36"/>
        <v>0</v>
      </c>
      <c r="G231" s="26">
        <f t="shared" si="36"/>
        <v>0</v>
      </c>
      <c r="H231" s="26">
        <f t="shared" si="36"/>
        <v>3098.4087199999999</v>
      </c>
      <c r="I231" s="26">
        <f>I160+I165+I170+I190+I196+I201+I211+I216+I221+I226</f>
        <v>0</v>
      </c>
      <c r="J231" s="25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13.5" thickBot="1">
      <c r="A232" s="224" t="s">
        <v>27</v>
      </c>
      <c r="B232" s="225"/>
      <c r="C232" s="225"/>
      <c r="D232" s="225"/>
      <c r="E232" s="225"/>
      <c r="F232" s="225"/>
      <c r="G232" s="225"/>
      <c r="H232" s="225"/>
      <c r="I232" s="225"/>
      <c r="J232" s="22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20.25" customHeight="1" thickBot="1">
      <c r="A233" s="124">
        <v>1</v>
      </c>
      <c r="B233" s="126" t="s">
        <v>28</v>
      </c>
      <c r="C233" s="18">
        <v>2022</v>
      </c>
      <c r="D233" s="19">
        <f>E233+F233+G233+H233+I233</f>
        <v>1072</v>
      </c>
      <c r="E233" s="19">
        <v>0</v>
      </c>
      <c r="F233" s="19">
        <v>0</v>
      </c>
      <c r="G233" s="19">
        <v>0</v>
      </c>
      <c r="H233" s="19">
        <v>1072</v>
      </c>
      <c r="I233" s="19">
        <v>0</v>
      </c>
      <c r="J233" s="215" t="s">
        <v>47</v>
      </c>
    </row>
    <row r="234" spans="1:24" ht="58.5" customHeight="1" thickBot="1">
      <c r="A234" s="194"/>
      <c r="B234" s="196"/>
      <c r="C234" s="21">
        <v>2023</v>
      </c>
      <c r="D234" s="19">
        <f>E234+F234+G234+H234+I234</f>
        <v>1160.2</v>
      </c>
      <c r="E234" s="19">
        <v>0</v>
      </c>
      <c r="F234" s="19">
        <v>0</v>
      </c>
      <c r="G234" s="19">
        <v>0</v>
      </c>
      <c r="H234" s="20">
        <v>1160.2</v>
      </c>
      <c r="I234" s="19">
        <v>0</v>
      </c>
      <c r="J234" s="216"/>
    </row>
    <row r="235" spans="1:24" ht="18.75" hidden="1" customHeight="1" thickBot="1">
      <c r="A235" s="194"/>
      <c r="B235" s="196"/>
      <c r="C235" s="21">
        <v>2024</v>
      </c>
      <c r="D235" s="19">
        <f>E235+F235+G235+H235+I235</f>
        <v>1245.4000000000001</v>
      </c>
      <c r="E235" s="19">
        <v>0</v>
      </c>
      <c r="F235" s="19">
        <v>0</v>
      </c>
      <c r="G235" s="19">
        <v>0</v>
      </c>
      <c r="H235" s="20">
        <v>1245.4000000000001</v>
      </c>
      <c r="I235" s="19">
        <v>0</v>
      </c>
      <c r="J235" s="216"/>
    </row>
    <row r="236" spans="1:24" ht="18.75" hidden="1" customHeight="1" thickBot="1">
      <c r="A236" s="194"/>
      <c r="B236" s="196"/>
      <c r="C236" s="21">
        <v>2025</v>
      </c>
      <c r="D236" s="19">
        <v>1245.4000000000001</v>
      </c>
      <c r="E236" s="19">
        <v>0</v>
      </c>
      <c r="F236" s="19">
        <v>0</v>
      </c>
      <c r="G236" s="19">
        <v>0</v>
      </c>
      <c r="H236" s="20">
        <f>H234</f>
        <v>1160.2</v>
      </c>
      <c r="I236" s="19">
        <v>0</v>
      </c>
      <c r="J236" s="216"/>
    </row>
    <row r="237" spans="1:24" ht="18.75" hidden="1" customHeight="1" thickBot="1">
      <c r="A237" s="195"/>
      <c r="B237" s="197"/>
      <c r="C237" s="21">
        <v>2026</v>
      </c>
      <c r="D237" s="19">
        <f>D234</f>
        <v>1160.2</v>
      </c>
      <c r="E237" s="19">
        <v>0</v>
      </c>
      <c r="F237" s="19">
        <v>0</v>
      </c>
      <c r="G237" s="19">
        <v>0</v>
      </c>
      <c r="H237" s="20">
        <f>H235</f>
        <v>1245.4000000000001</v>
      </c>
      <c r="I237" s="19">
        <v>0</v>
      </c>
      <c r="J237" s="134"/>
    </row>
    <row r="238" spans="1:24" ht="15.75" thickBot="1">
      <c r="A238" s="124">
        <v>2</v>
      </c>
      <c r="B238" s="126" t="s">
        <v>29</v>
      </c>
      <c r="C238" s="18">
        <v>2022</v>
      </c>
      <c r="D238" s="19">
        <f>E238+F238+G238+H238+I238</f>
        <v>139.80244999999999</v>
      </c>
      <c r="E238" s="19">
        <v>0</v>
      </c>
      <c r="F238" s="19">
        <v>0</v>
      </c>
      <c r="G238" s="19">
        <v>0</v>
      </c>
      <c r="H238" s="19">
        <v>139.80244999999999</v>
      </c>
      <c r="I238" s="19">
        <v>0</v>
      </c>
      <c r="J238" s="134"/>
    </row>
    <row r="239" spans="1:24" ht="15.75" thickBot="1">
      <c r="A239" s="194"/>
      <c r="B239" s="196"/>
      <c r="C239" s="21">
        <v>2023</v>
      </c>
      <c r="D239" s="19">
        <f>E239+F239+G239+H239+I239</f>
        <v>147.80000000000001</v>
      </c>
      <c r="E239" s="19">
        <v>0</v>
      </c>
      <c r="F239" s="20">
        <v>0</v>
      </c>
      <c r="G239" s="19">
        <v>0</v>
      </c>
      <c r="H239" s="20">
        <v>147.80000000000001</v>
      </c>
      <c r="I239" s="19">
        <v>0</v>
      </c>
      <c r="J239" s="134"/>
    </row>
    <row r="240" spans="1:24" ht="18.75" hidden="1" customHeight="1" thickBot="1">
      <c r="A240" s="194"/>
      <c r="B240" s="196"/>
      <c r="C240" s="21">
        <v>2024</v>
      </c>
      <c r="D240" s="19">
        <v>263.54827999999998</v>
      </c>
      <c r="E240" s="19">
        <v>0</v>
      </c>
      <c r="F240" s="20">
        <v>100.803</v>
      </c>
      <c r="G240" s="19">
        <v>0</v>
      </c>
      <c r="H240" s="20">
        <v>162.74528000000001</v>
      </c>
      <c r="I240" s="19">
        <v>0</v>
      </c>
      <c r="J240" s="134"/>
    </row>
    <row r="241" spans="1:12" ht="18.75" hidden="1" customHeight="1" thickBot="1">
      <c r="A241" s="194"/>
      <c r="B241" s="196"/>
      <c r="C241" s="21">
        <v>2025</v>
      </c>
      <c r="D241" s="19">
        <v>265.84827999999999</v>
      </c>
      <c r="E241" s="19">
        <v>0</v>
      </c>
      <c r="F241" s="20">
        <v>100.803</v>
      </c>
      <c r="G241" s="19">
        <v>0</v>
      </c>
      <c r="H241" s="20">
        <v>165.04527999999999</v>
      </c>
      <c r="I241" s="19">
        <v>0</v>
      </c>
      <c r="J241" s="134"/>
      <c r="L241" s="36"/>
    </row>
    <row r="242" spans="1:12" ht="18.75" hidden="1" customHeight="1" thickBot="1">
      <c r="A242" s="195"/>
      <c r="B242" s="197"/>
      <c r="C242" s="21">
        <v>2026</v>
      </c>
      <c r="D242" s="19">
        <v>265.84827999999999</v>
      </c>
      <c r="E242" s="19">
        <v>0</v>
      </c>
      <c r="F242" s="20">
        <v>100.803</v>
      </c>
      <c r="G242" s="19">
        <v>0</v>
      </c>
      <c r="H242" s="20">
        <v>165.04527999999999</v>
      </c>
      <c r="I242" s="19">
        <v>0</v>
      </c>
      <c r="J242" s="134"/>
    </row>
    <row r="243" spans="1:12" ht="15.75" thickBot="1">
      <c r="A243" s="124">
        <v>3</v>
      </c>
      <c r="B243" s="210" t="s">
        <v>97</v>
      </c>
      <c r="C243" s="18">
        <v>2022</v>
      </c>
      <c r="D243" s="19">
        <f t="shared" ref="D243:D258" si="37">E243+F243+G243+H243+I243</f>
        <v>8125.53107</v>
      </c>
      <c r="E243" s="19">
        <v>0</v>
      </c>
      <c r="F243" s="19">
        <v>0</v>
      </c>
      <c r="G243" s="19">
        <v>1326.95857</v>
      </c>
      <c r="H243" s="19">
        <v>6798.5725000000002</v>
      </c>
      <c r="I243" s="37">
        <v>0</v>
      </c>
      <c r="J243" s="134"/>
      <c r="K243" s="11"/>
    </row>
    <row r="244" spans="1:12" ht="15.75" thickBot="1">
      <c r="A244" s="194"/>
      <c r="B244" s="211"/>
      <c r="C244" s="21">
        <v>2023</v>
      </c>
      <c r="D244" s="19">
        <f>E244+F244+G244+H244+I244</f>
        <v>8939.7057999999997</v>
      </c>
      <c r="E244" s="19">
        <v>0</v>
      </c>
      <c r="F244" s="20">
        <v>0</v>
      </c>
      <c r="G244" s="20">
        <v>156.52846</v>
      </c>
      <c r="H244" s="20">
        <v>8783.1773400000002</v>
      </c>
      <c r="I244" s="38">
        <v>0</v>
      </c>
      <c r="J244" s="134"/>
      <c r="K244" s="12"/>
    </row>
    <row r="245" spans="1:12" ht="18.75" hidden="1" customHeight="1" thickBot="1">
      <c r="A245" s="194"/>
      <c r="B245" s="211"/>
      <c r="C245" s="21">
        <v>2024</v>
      </c>
      <c r="D245" s="19">
        <v>9514.4</v>
      </c>
      <c r="E245" s="19">
        <v>0</v>
      </c>
      <c r="F245" s="20">
        <v>0</v>
      </c>
      <c r="G245" s="20">
        <v>0</v>
      </c>
      <c r="H245" s="20">
        <v>0</v>
      </c>
      <c r="I245" s="38">
        <v>0</v>
      </c>
      <c r="J245" s="134"/>
    </row>
    <row r="246" spans="1:12" ht="18.75" hidden="1" customHeight="1" thickBot="1">
      <c r="A246" s="194"/>
      <c r="B246" s="211"/>
      <c r="C246" s="21">
        <v>2025</v>
      </c>
      <c r="D246" s="19">
        <v>9664.7999999999993</v>
      </c>
      <c r="E246" s="19">
        <v>0</v>
      </c>
      <c r="F246" s="20">
        <v>0</v>
      </c>
      <c r="G246" s="20">
        <f>G244</f>
        <v>156.52846</v>
      </c>
      <c r="H246" s="20">
        <v>0</v>
      </c>
      <c r="I246" s="38">
        <v>0</v>
      </c>
      <c r="J246" s="134"/>
    </row>
    <row r="247" spans="1:12" ht="18.75" hidden="1" customHeight="1" thickBot="1">
      <c r="A247" s="195"/>
      <c r="B247" s="197"/>
      <c r="C247" s="21">
        <v>2026</v>
      </c>
      <c r="D247" s="19">
        <v>9664.7999999999993</v>
      </c>
      <c r="E247" s="19">
        <v>0</v>
      </c>
      <c r="F247" s="20">
        <v>0</v>
      </c>
      <c r="G247" s="20">
        <f>G245</f>
        <v>0</v>
      </c>
      <c r="H247" s="20">
        <v>0</v>
      </c>
      <c r="I247" s="38">
        <v>0</v>
      </c>
      <c r="J247" s="134"/>
    </row>
    <row r="248" spans="1:12" ht="18.75" hidden="1" customHeight="1" thickBot="1">
      <c r="A248" s="207" t="s">
        <v>66</v>
      </c>
      <c r="B248" s="126" t="s">
        <v>98</v>
      </c>
      <c r="C248" s="18">
        <v>2022</v>
      </c>
      <c r="D248" s="19">
        <f>E248+F248+G248+H248+I248</f>
        <v>1326.95857</v>
      </c>
      <c r="E248" s="19">
        <v>0</v>
      </c>
      <c r="F248" s="19">
        <v>0</v>
      </c>
      <c r="G248" s="19">
        <v>1326.95857</v>
      </c>
      <c r="H248" s="19">
        <v>0</v>
      </c>
      <c r="I248" s="37">
        <v>0</v>
      </c>
      <c r="J248" s="134"/>
    </row>
    <row r="249" spans="1:12" ht="99" hidden="1" customHeight="1" thickBot="1">
      <c r="A249" s="208"/>
      <c r="B249" s="196"/>
      <c r="C249" s="21">
        <v>2023</v>
      </c>
      <c r="D249" s="19">
        <v>156.52846</v>
      </c>
      <c r="E249" s="19">
        <v>0</v>
      </c>
      <c r="F249" s="19">
        <v>0</v>
      </c>
      <c r="G249" s="19">
        <v>156.52846</v>
      </c>
      <c r="H249" s="20">
        <v>0</v>
      </c>
      <c r="I249" s="38">
        <v>0</v>
      </c>
      <c r="J249" s="134"/>
    </row>
    <row r="250" spans="1:12" ht="18.75" hidden="1" customHeight="1" thickBot="1">
      <c r="A250" s="208"/>
      <c r="B250" s="196"/>
      <c r="C250" s="21">
        <v>2024</v>
      </c>
      <c r="D250" s="19">
        <v>0</v>
      </c>
      <c r="E250" s="19">
        <v>0</v>
      </c>
      <c r="F250" s="19">
        <v>0</v>
      </c>
      <c r="G250" s="19">
        <v>0</v>
      </c>
      <c r="H250" s="20">
        <v>0</v>
      </c>
      <c r="I250" s="38">
        <v>0</v>
      </c>
      <c r="J250" s="134"/>
    </row>
    <row r="251" spans="1:12" ht="18.75" hidden="1" customHeight="1" thickBot="1">
      <c r="A251" s="208"/>
      <c r="B251" s="196"/>
      <c r="C251" s="21">
        <v>2025</v>
      </c>
      <c r="D251" s="19">
        <v>0</v>
      </c>
      <c r="E251" s="19">
        <v>0</v>
      </c>
      <c r="F251" s="19">
        <v>0</v>
      </c>
      <c r="G251" s="19">
        <v>0</v>
      </c>
      <c r="H251" s="20">
        <v>0</v>
      </c>
      <c r="I251" s="38">
        <v>0</v>
      </c>
      <c r="J251" s="134"/>
    </row>
    <row r="252" spans="1:12" ht="42.75" hidden="1" customHeight="1" thickBot="1">
      <c r="A252" s="195"/>
      <c r="B252" s="197"/>
      <c r="C252" s="21">
        <v>2026</v>
      </c>
      <c r="D252" s="19">
        <v>0</v>
      </c>
      <c r="E252" s="19">
        <v>0</v>
      </c>
      <c r="F252" s="19">
        <v>0</v>
      </c>
      <c r="G252" s="19">
        <v>0</v>
      </c>
      <c r="H252" s="20">
        <v>0</v>
      </c>
      <c r="I252" s="38">
        <v>0</v>
      </c>
      <c r="J252" s="134"/>
    </row>
    <row r="253" spans="1:12" ht="18.75" customHeight="1" thickBot="1">
      <c r="A253" s="207" t="s">
        <v>66</v>
      </c>
      <c r="B253" s="126" t="s">
        <v>99</v>
      </c>
      <c r="C253" s="18">
        <v>2022</v>
      </c>
      <c r="D253" s="19">
        <f t="shared" si="37"/>
        <v>3173.8</v>
      </c>
      <c r="E253" s="19">
        <v>0</v>
      </c>
      <c r="F253" s="19">
        <v>1586.9</v>
      </c>
      <c r="G253" s="19">
        <v>1586.9</v>
      </c>
      <c r="H253" s="19">
        <v>0</v>
      </c>
      <c r="I253" s="37">
        <v>0</v>
      </c>
      <c r="J253" s="134"/>
      <c r="K253" s="11"/>
    </row>
    <row r="254" spans="1:12" ht="36.75" customHeight="1" thickBot="1">
      <c r="A254" s="208"/>
      <c r="B254" s="196"/>
      <c r="C254" s="21">
        <v>2023</v>
      </c>
      <c r="D254" s="19">
        <f>E254+F254+G254+H254+I254</f>
        <v>3294.8</v>
      </c>
      <c r="E254" s="19">
        <v>0</v>
      </c>
      <c r="F254" s="20">
        <v>1647.4</v>
      </c>
      <c r="G254" s="20">
        <v>1647.4</v>
      </c>
      <c r="H254" s="20">
        <v>0</v>
      </c>
      <c r="I254" s="38">
        <v>0</v>
      </c>
      <c r="J254" s="134"/>
    </row>
    <row r="255" spans="1:12" ht="30" hidden="1" customHeight="1" thickBot="1">
      <c r="A255" s="208"/>
      <c r="B255" s="196"/>
      <c r="C255" s="21">
        <v>2024</v>
      </c>
      <c r="D255" s="19">
        <f t="shared" si="37"/>
        <v>3052.2</v>
      </c>
      <c r="E255" s="19">
        <v>0</v>
      </c>
      <c r="F255" s="20">
        <v>1526.1</v>
      </c>
      <c r="G255" s="20">
        <v>1526.1</v>
      </c>
      <c r="H255" s="20">
        <v>0</v>
      </c>
      <c r="I255" s="38">
        <v>0</v>
      </c>
      <c r="J255" s="134"/>
    </row>
    <row r="256" spans="1:12" ht="30" hidden="1" customHeight="1" thickBot="1">
      <c r="A256" s="208"/>
      <c r="B256" s="196"/>
      <c r="C256" s="21">
        <v>2025</v>
      </c>
      <c r="D256" s="19">
        <v>3052.2</v>
      </c>
      <c r="E256" s="19">
        <v>0</v>
      </c>
      <c r="F256" s="20">
        <v>1526.1</v>
      </c>
      <c r="G256" s="20">
        <v>1526.1</v>
      </c>
      <c r="H256" s="20">
        <v>0</v>
      </c>
      <c r="I256" s="38">
        <v>0</v>
      </c>
      <c r="J256" s="134"/>
    </row>
    <row r="257" spans="1:11" ht="21" hidden="1" customHeight="1" thickBot="1">
      <c r="A257" s="195"/>
      <c r="B257" s="197"/>
      <c r="C257" s="21">
        <v>2026</v>
      </c>
      <c r="D257" s="19">
        <v>3052.2</v>
      </c>
      <c r="E257" s="19">
        <v>0</v>
      </c>
      <c r="F257" s="20">
        <v>1526.1</v>
      </c>
      <c r="G257" s="20">
        <v>1526.1</v>
      </c>
      <c r="H257" s="20">
        <v>0</v>
      </c>
      <c r="I257" s="38">
        <v>0</v>
      </c>
      <c r="J257" s="134"/>
    </row>
    <row r="258" spans="1:11" ht="57.75" customHeight="1" thickBot="1">
      <c r="A258" s="48" t="s">
        <v>74</v>
      </c>
      <c r="B258" s="49" t="s">
        <v>123</v>
      </c>
      <c r="C258" s="18">
        <v>2022</v>
      </c>
      <c r="D258" s="19">
        <f t="shared" si="37"/>
        <v>48.781999999999996</v>
      </c>
      <c r="E258" s="19">
        <v>0</v>
      </c>
      <c r="F258" s="19">
        <v>46.3429</v>
      </c>
      <c r="G258" s="19">
        <v>0</v>
      </c>
      <c r="H258" s="19">
        <v>2.4390999999999998</v>
      </c>
      <c r="I258" s="39">
        <v>0</v>
      </c>
      <c r="J258" s="134"/>
      <c r="K258" s="11"/>
    </row>
    <row r="259" spans="1:11" ht="46.5" customHeight="1" thickBot="1">
      <c r="A259" s="48" t="s">
        <v>75</v>
      </c>
      <c r="B259" s="49" t="s">
        <v>124</v>
      </c>
      <c r="C259" s="18">
        <v>2022</v>
      </c>
      <c r="D259" s="19">
        <f t="shared" ref="D259:D265" si="38">E259+F259+G259+H259+I259</f>
        <v>322.10001</v>
      </c>
      <c r="E259" s="19">
        <v>0</v>
      </c>
      <c r="F259" s="19">
        <v>305.995</v>
      </c>
      <c r="G259" s="19">
        <v>0</v>
      </c>
      <c r="H259" s="19">
        <v>16.10501</v>
      </c>
      <c r="I259" s="20">
        <v>0</v>
      </c>
      <c r="J259" s="134"/>
      <c r="K259" s="11"/>
    </row>
    <row r="260" spans="1:11" ht="40.5" customHeight="1" thickBot="1">
      <c r="A260" s="48" t="s">
        <v>75</v>
      </c>
      <c r="B260" s="49" t="s">
        <v>125</v>
      </c>
      <c r="C260" s="18">
        <v>2022</v>
      </c>
      <c r="D260" s="19">
        <f t="shared" si="38"/>
        <v>523.60748000000001</v>
      </c>
      <c r="E260" s="19">
        <v>0</v>
      </c>
      <c r="F260" s="19">
        <v>497.4271</v>
      </c>
      <c r="G260" s="19">
        <v>0</v>
      </c>
      <c r="H260" s="19">
        <v>26.18038</v>
      </c>
      <c r="I260" s="20">
        <v>0</v>
      </c>
      <c r="J260" s="134"/>
      <c r="K260" s="11"/>
    </row>
    <row r="261" spans="1:11" ht="21.75" customHeight="1" thickBot="1">
      <c r="A261" s="207" t="s">
        <v>76</v>
      </c>
      <c r="B261" s="126" t="s">
        <v>29</v>
      </c>
      <c r="C261" s="18">
        <v>2022</v>
      </c>
      <c r="D261" s="19">
        <f t="shared" si="38"/>
        <v>160.66137000000001</v>
      </c>
      <c r="E261" s="19">
        <v>0</v>
      </c>
      <c r="F261" s="19">
        <v>141.38200000000001</v>
      </c>
      <c r="G261" s="19">
        <v>0</v>
      </c>
      <c r="H261" s="19">
        <v>19.27937</v>
      </c>
      <c r="I261" s="20">
        <v>0</v>
      </c>
      <c r="J261" s="134"/>
      <c r="K261" s="11"/>
    </row>
    <row r="262" spans="1:11" ht="24" customHeight="1" thickBot="1">
      <c r="A262" s="195"/>
      <c r="B262" s="291"/>
      <c r="C262" s="18">
        <v>2023</v>
      </c>
      <c r="D262" s="19">
        <f t="shared" si="38"/>
        <v>114.54886999999999</v>
      </c>
      <c r="E262" s="19">
        <v>0</v>
      </c>
      <c r="F262" s="19">
        <v>100.803</v>
      </c>
      <c r="G262" s="19">
        <v>0</v>
      </c>
      <c r="H262" s="19">
        <v>13.74587</v>
      </c>
      <c r="I262" s="20">
        <v>0</v>
      </c>
      <c r="J262" s="134"/>
      <c r="K262" s="11"/>
    </row>
    <row r="263" spans="1:11" ht="15.75" thickBot="1">
      <c r="A263" s="124">
        <v>8</v>
      </c>
      <c r="B263" s="126" t="s">
        <v>30</v>
      </c>
      <c r="C263" s="18">
        <v>2022</v>
      </c>
      <c r="D263" s="19">
        <f t="shared" si="38"/>
        <v>265.8</v>
      </c>
      <c r="E263" s="19">
        <v>0</v>
      </c>
      <c r="F263" s="19">
        <v>0</v>
      </c>
      <c r="G263" s="19">
        <v>0</v>
      </c>
      <c r="H263" s="19">
        <v>265.8</v>
      </c>
      <c r="I263" s="23">
        <v>0</v>
      </c>
      <c r="J263" s="134"/>
    </row>
    <row r="264" spans="1:11" ht="15.75" thickBot="1">
      <c r="A264" s="194"/>
      <c r="B264" s="196"/>
      <c r="C264" s="21">
        <v>2023</v>
      </c>
      <c r="D264" s="19">
        <f t="shared" si="38"/>
        <v>43.21</v>
      </c>
      <c r="E264" s="19">
        <v>0</v>
      </c>
      <c r="F264" s="19">
        <v>0</v>
      </c>
      <c r="G264" s="19">
        <v>0</v>
      </c>
      <c r="H264" s="20">
        <v>43.21</v>
      </c>
      <c r="I264" s="19">
        <v>0</v>
      </c>
      <c r="J264" s="134"/>
    </row>
    <row r="265" spans="1:11" ht="18.75" hidden="1" customHeight="1" thickBot="1">
      <c r="A265" s="194"/>
      <c r="B265" s="196"/>
      <c r="C265" s="21">
        <v>2024</v>
      </c>
      <c r="D265" s="19">
        <f t="shared" si="38"/>
        <v>127.3</v>
      </c>
      <c r="E265" s="19">
        <v>0</v>
      </c>
      <c r="F265" s="19">
        <v>0</v>
      </c>
      <c r="G265" s="19">
        <v>0</v>
      </c>
      <c r="H265" s="20">
        <v>127.3</v>
      </c>
      <c r="I265" s="19">
        <v>0</v>
      </c>
      <c r="J265" s="134"/>
    </row>
    <row r="266" spans="1:11" ht="18.75" hidden="1" customHeight="1" thickBot="1">
      <c r="A266" s="194"/>
      <c r="B266" s="196"/>
      <c r="C266" s="21">
        <v>2025</v>
      </c>
      <c r="D266" s="19">
        <f>H266</f>
        <v>129.19999999999999</v>
      </c>
      <c r="E266" s="19">
        <v>0</v>
      </c>
      <c r="F266" s="19">
        <v>0</v>
      </c>
      <c r="G266" s="19">
        <v>0</v>
      </c>
      <c r="H266" s="20">
        <v>129.19999999999999</v>
      </c>
      <c r="I266" s="19">
        <v>0</v>
      </c>
      <c r="J266" s="134"/>
    </row>
    <row r="267" spans="1:11" ht="18.75" hidden="1" customHeight="1" thickBot="1">
      <c r="A267" s="195"/>
      <c r="B267" s="197"/>
      <c r="C267" s="21">
        <v>2026</v>
      </c>
      <c r="D267" s="19">
        <f>H267</f>
        <v>129.19999999999999</v>
      </c>
      <c r="E267" s="19">
        <v>0</v>
      </c>
      <c r="F267" s="19">
        <v>0</v>
      </c>
      <c r="G267" s="19">
        <v>0</v>
      </c>
      <c r="H267" s="20">
        <v>129.19999999999999</v>
      </c>
      <c r="I267" s="19">
        <v>0</v>
      </c>
      <c r="J267" s="134"/>
    </row>
    <row r="268" spans="1:11" ht="15.75" thickBot="1">
      <c r="A268" s="124">
        <v>9</v>
      </c>
      <c r="B268" s="126" t="s">
        <v>31</v>
      </c>
      <c r="C268" s="18">
        <v>2022</v>
      </c>
      <c r="D268" s="19">
        <f>E268+F268+G268+H268+I268</f>
        <v>2.2000000000000002</v>
      </c>
      <c r="E268" s="19">
        <v>0</v>
      </c>
      <c r="F268" s="19">
        <v>0</v>
      </c>
      <c r="G268" s="19">
        <v>0</v>
      </c>
      <c r="H268" s="19">
        <v>2.2000000000000002</v>
      </c>
      <c r="I268" s="19">
        <v>0</v>
      </c>
      <c r="J268" s="134"/>
    </row>
    <row r="269" spans="1:11" ht="15.75" thickBot="1">
      <c r="A269" s="194"/>
      <c r="B269" s="196"/>
      <c r="C269" s="21">
        <v>2023</v>
      </c>
      <c r="D269" s="19">
        <f>E269+F269+G269+H269+I269</f>
        <v>2.2000000000000002</v>
      </c>
      <c r="E269" s="19">
        <v>0</v>
      </c>
      <c r="F269" s="19">
        <v>0</v>
      </c>
      <c r="G269" s="19">
        <v>0</v>
      </c>
      <c r="H269" s="20">
        <v>2.2000000000000002</v>
      </c>
      <c r="I269" s="19">
        <v>0</v>
      </c>
      <c r="J269" s="134"/>
    </row>
    <row r="270" spans="1:11" ht="17.25" hidden="1" customHeight="1" thickBot="1">
      <c r="A270" s="194"/>
      <c r="B270" s="196"/>
      <c r="C270" s="21">
        <v>2024</v>
      </c>
      <c r="D270" s="19">
        <f>E270+F270+G270+H270+I270</f>
        <v>2.2000000000000002</v>
      </c>
      <c r="E270" s="19">
        <v>0</v>
      </c>
      <c r="F270" s="19">
        <v>0</v>
      </c>
      <c r="G270" s="19">
        <v>0</v>
      </c>
      <c r="H270" s="20">
        <v>2.2000000000000002</v>
      </c>
      <c r="I270" s="19">
        <v>0</v>
      </c>
      <c r="J270" s="134"/>
    </row>
    <row r="271" spans="1:11" ht="17.25" hidden="1" customHeight="1" thickBot="1">
      <c r="A271" s="194"/>
      <c r="B271" s="196"/>
      <c r="C271" s="21">
        <v>2025</v>
      </c>
      <c r="D271" s="19">
        <f>E271+F271+G271+H271+I271</f>
        <v>2.2999999999999998</v>
      </c>
      <c r="E271" s="19">
        <v>0</v>
      </c>
      <c r="F271" s="19">
        <v>0</v>
      </c>
      <c r="G271" s="19">
        <v>0</v>
      </c>
      <c r="H271" s="20">
        <v>2.2999999999999998</v>
      </c>
      <c r="I271" s="19">
        <v>0</v>
      </c>
      <c r="J271" s="134"/>
    </row>
    <row r="272" spans="1:11" ht="17.25" hidden="1" customHeight="1" thickBot="1">
      <c r="A272" s="195"/>
      <c r="B272" s="197"/>
      <c r="C272" s="21">
        <v>2026</v>
      </c>
      <c r="D272" s="19">
        <f>E272+F272+G272+H272+I272</f>
        <v>2.2999999999999998</v>
      </c>
      <c r="E272" s="19">
        <v>0</v>
      </c>
      <c r="F272" s="19">
        <v>0</v>
      </c>
      <c r="G272" s="19">
        <v>0</v>
      </c>
      <c r="H272" s="20">
        <v>2.2999999999999998</v>
      </c>
      <c r="I272" s="19">
        <v>0</v>
      </c>
      <c r="J272" s="181"/>
    </row>
    <row r="273" spans="1:24" ht="17.25" customHeight="1" thickBot="1">
      <c r="A273" s="212" t="s">
        <v>85</v>
      </c>
      <c r="B273" s="213"/>
      <c r="C273" s="71">
        <v>2022</v>
      </c>
      <c r="D273" s="19">
        <f>D233+D238+D243+D253+D258+D259+D260+D261+D263+D268</f>
        <v>13834.284379999999</v>
      </c>
      <c r="E273" s="19">
        <f t="shared" ref="E273:H273" si="39">E233+E238+E243+E253+E258+E259+E260+E261+E263+E268</f>
        <v>0</v>
      </c>
      <c r="F273" s="19">
        <f t="shared" si="39"/>
        <v>2578.047</v>
      </c>
      <c r="G273" s="19">
        <f t="shared" si="39"/>
        <v>2913.8585700000003</v>
      </c>
      <c r="H273" s="19">
        <f t="shared" si="39"/>
        <v>8342.3788100000002</v>
      </c>
      <c r="I273" s="19">
        <f t="shared" ref="I273" si="40">I233+I238+I243+I253+I258+I259+I260+I261+I263+I268</f>
        <v>0</v>
      </c>
      <c r="J273" s="98"/>
    </row>
    <row r="274" spans="1:24" ht="17.25" customHeight="1" thickBot="1">
      <c r="A274" s="212"/>
      <c r="B274" s="213"/>
      <c r="C274" s="72">
        <v>2023</v>
      </c>
      <c r="D274" s="19">
        <f>D234+D239+D244+D262+D264+D269+D254</f>
        <v>13702.464670000001</v>
      </c>
      <c r="E274" s="19">
        <f t="shared" ref="E274:I274" si="41">E234+E239+E244+E262+E264+E269+E254</f>
        <v>0</v>
      </c>
      <c r="F274" s="19">
        <f t="shared" si="41"/>
        <v>1748.203</v>
      </c>
      <c r="G274" s="19">
        <f t="shared" si="41"/>
        <v>1803.9284600000001</v>
      </c>
      <c r="H274" s="19">
        <f t="shared" si="41"/>
        <v>10150.333210000001</v>
      </c>
      <c r="I274" s="19">
        <f t="shared" si="41"/>
        <v>0</v>
      </c>
      <c r="J274" s="98"/>
    </row>
    <row r="275" spans="1:24" ht="17.25" hidden="1" customHeight="1" thickBot="1">
      <c r="A275" s="212"/>
      <c r="B275" s="213"/>
      <c r="C275" s="72">
        <v>2024</v>
      </c>
      <c r="D275" s="19">
        <f t="shared" ref="D275" si="42">E275+F275+G275+H275+I275</f>
        <v>0</v>
      </c>
      <c r="E275" s="19">
        <v>0</v>
      </c>
      <c r="F275" s="19">
        <v>0</v>
      </c>
      <c r="G275" s="19">
        <v>0</v>
      </c>
      <c r="H275" s="20">
        <v>0</v>
      </c>
      <c r="I275" s="19">
        <v>0</v>
      </c>
      <c r="J275" s="98"/>
    </row>
    <row r="276" spans="1:24" ht="17.25" hidden="1" customHeight="1" thickBot="1">
      <c r="A276" s="212"/>
      <c r="B276" s="213"/>
      <c r="C276" s="72">
        <v>2025</v>
      </c>
      <c r="D276" s="19">
        <f>E276+F276+G276+H276+I276</f>
        <v>0</v>
      </c>
      <c r="E276" s="19">
        <v>0</v>
      </c>
      <c r="F276" s="19">
        <v>0</v>
      </c>
      <c r="G276" s="19">
        <v>0</v>
      </c>
      <c r="H276" s="20">
        <v>0</v>
      </c>
      <c r="I276" s="19">
        <v>0</v>
      </c>
      <c r="J276" s="98"/>
    </row>
    <row r="277" spans="1:24" ht="17.25" hidden="1" customHeight="1" thickBot="1">
      <c r="A277" s="214"/>
      <c r="B277" s="213"/>
      <c r="C277" s="72">
        <v>2026</v>
      </c>
      <c r="D277" s="19">
        <f t="shared" ref="D277" si="43">E277+F277+G277+H277+I277</f>
        <v>0</v>
      </c>
      <c r="E277" s="19">
        <v>0</v>
      </c>
      <c r="F277" s="19">
        <v>0</v>
      </c>
      <c r="G277" s="19">
        <v>0</v>
      </c>
      <c r="H277" s="20">
        <v>0</v>
      </c>
      <c r="I277" s="19">
        <v>0</v>
      </c>
      <c r="J277" s="98"/>
    </row>
    <row r="278" spans="1:24" ht="13.5" hidden="1" thickBot="1">
      <c r="A278" s="128" t="s">
        <v>55</v>
      </c>
      <c r="B278" s="129"/>
      <c r="C278" s="25">
        <v>2022</v>
      </c>
      <c r="D278" s="26">
        <f>D233+D238+D243+D263+D268</f>
        <v>9605.3335200000001</v>
      </c>
      <c r="E278" s="26">
        <f t="shared" ref="E278:I278" si="44">E233+E238+E243+E253+E258+E260+E263+E268</f>
        <v>0</v>
      </c>
      <c r="F278" s="26">
        <f t="shared" si="44"/>
        <v>2130.67</v>
      </c>
      <c r="G278" s="26">
        <f t="shared" si="44"/>
        <v>2913.8585700000003</v>
      </c>
      <c r="H278" s="26">
        <f t="shared" si="44"/>
        <v>8306.9944300000006</v>
      </c>
      <c r="I278" s="26">
        <f t="shared" si="44"/>
        <v>0</v>
      </c>
      <c r="J278" s="227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46.5" customHeight="1">
      <c r="A279" s="135"/>
      <c r="B279" s="136"/>
      <c r="C279" s="27" t="s">
        <v>86</v>
      </c>
      <c r="D279" s="26">
        <f>D273+D274</f>
        <v>27536.749049999999</v>
      </c>
      <c r="E279" s="26">
        <f t="shared" ref="E279:I279" si="45">E273+E274</f>
        <v>0</v>
      </c>
      <c r="F279" s="26">
        <f t="shared" si="45"/>
        <v>4326.25</v>
      </c>
      <c r="G279" s="26">
        <f t="shared" si="45"/>
        <v>4717.7870300000004</v>
      </c>
      <c r="H279" s="26">
        <f t="shared" si="45"/>
        <v>18492.712019999999</v>
      </c>
      <c r="I279" s="26">
        <f t="shared" si="45"/>
        <v>0</v>
      </c>
      <c r="J279" s="228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20.25" hidden="1" customHeight="1" thickBot="1">
      <c r="A280" s="135"/>
      <c r="B280" s="136"/>
      <c r="C280" s="27">
        <v>2024</v>
      </c>
      <c r="D280" s="26">
        <f t="shared" ref="D280:I282" si="46">D235+D240+D245+D255+D265+D270</f>
        <v>14205.048279999999</v>
      </c>
      <c r="E280" s="26">
        <f t="shared" si="46"/>
        <v>0</v>
      </c>
      <c r="F280" s="26">
        <f t="shared" si="46"/>
        <v>1626.9029999999998</v>
      </c>
      <c r="G280" s="26">
        <f t="shared" si="46"/>
        <v>1526.1</v>
      </c>
      <c r="H280" s="26">
        <f t="shared" si="46"/>
        <v>1537.6452800000002</v>
      </c>
      <c r="I280" s="26">
        <f t="shared" si="46"/>
        <v>0</v>
      </c>
      <c r="J280" s="228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20.25" hidden="1" customHeight="1" thickBot="1">
      <c r="A281" s="135"/>
      <c r="B281" s="136"/>
      <c r="C281" s="27">
        <v>2025</v>
      </c>
      <c r="D281" s="26">
        <f t="shared" si="46"/>
        <v>14359.74828</v>
      </c>
      <c r="E281" s="26">
        <f t="shared" si="46"/>
        <v>0</v>
      </c>
      <c r="F281" s="26">
        <f t="shared" si="46"/>
        <v>1626.9029999999998</v>
      </c>
      <c r="G281" s="26">
        <f t="shared" si="46"/>
        <v>1682.6284599999999</v>
      </c>
      <c r="H281" s="26">
        <f t="shared" si="46"/>
        <v>1456.7452800000001</v>
      </c>
      <c r="I281" s="26">
        <f t="shared" si="46"/>
        <v>0</v>
      </c>
      <c r="J281" s="228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20.25" hidden="1" customHeight="1">
      <c r="A282" s="252"/>
      <c r="B282" s="253"/>
      <c r="C282" s="27">
        <v>2026</v>
      </c>
      <c r="D282" s="26">
        <f t="shared" si="46"/>
        <v>14274.548279999999</v>
      </c>
      <c r="E282" s="26">
        <f t="shared" si="46"/>
        <v>0</v>
      </c>
      <c r="F282" s="26">
        <f t="shared" si="46"/>
        <v>1626.9029999999998</v>
      </c>
      <c r="G282" s="26">
        <f t="shared" si="46"/>
        <v>1526.1</v>
      </c>
      <c r="H282" s="26">
        <f t="shared" si="46"/>
        <v>1541.9452800000001</v>
      </c>
      <c r="I282" s="26">
        <f t="shared" si="46"/>
        <v>0</v>
      </c>
      <c r="J282" s="229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13.5" thickBot="1">
      <c r="A283" s="224" t="s">
        <v>32</v>
      </c>
      <c r="B283" s="225"/>
      <c r="C283" s="225"/>
      <c r="D283" s="225"/>
      <c r="E283" s="225"/>
      <c r="F283" s="225"/>
      <c r="G283" s="225"/>
      <c r="H283" s="225"/>
      <c r="I283" s="225"/>
      <c r="J283" s="22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15.75" thickBot="1">
      <c r="A284" s="124">
        <v>1</v>
      </c>
      <c r="B284" s="126" t="s">
        <v>33</v>
      </c>
      <c r="C284" s="18">
        <v>2022</v>
      </c>
      <c r="D284" s="19">
        <f>E284+F284+G284+H284+I284</f>
        <v>123.16443</v>
      </c>
      <c r="E284" s="19">
        <v>0</v>
      </c>
      <c r="F284" s="19">
        <v>0</v>
      </c>
      <c r="G284" s="19">
        <v>0</v>
      </c>
      <c r="H284" s="19">
        <v>123.16443</v>
      </c>
      <c r="I284" s="37">
        <v>0</v>
      </c>
      <c r="J284" s="215" t="s">
        <v>47</v>
      </c>
    </row>
    <row r="285" spans="1:24" ht="15.75" thickBot="1">
      <c r="A285" s="194"/>
      <c r="B285" s="196"/>
      <c r="C285" s="21">
        <v>2023</v>
      </c>
      <c r="D285" s="19">
        <f t="shared" ref="D285:D367" si="47">E285+F285+G285+H285+I285</f>
        <v>45.043210000000002</v>
      </c>
      <c r="E285" s="20">
        <v>0</v>
      </c>
      <c r="F285" s="20">
        <v>0</v>
      </c>
      <c r="G285" s="20">
        <v>0</v>
      </c>
      <c r="H285" s="20">
        <v>45.043210000000002</v>
      </c>
      <c r="I285" s="37">
        <v>0</v>
      </c>
      <c r="J285" s="216"/>
    </row>
    <row r="286" spans="1:24" ht="17.25" hidden="1" customHeight="1" thickBot="1">
      <c r="A286" s="194"/>
      <c r="B286" s="196"/>
      <c r="C286" s="21">
        <v>2024</v>
      </c>
      <c r="D286" s="19">
        <f t="shared" si="47"/>
        <v>151.49648999999999</v>
      </c>
      <c r="E286" s="20">
        <v>0</v>
      </c>
      <c r="F286" s="20">
        <v>0</v>
      </c>
      <c r="G286" s="20">
        <v>0</v>
      </c>
      <c r="H286" s="20">
        <v>151.49648999999999</v>
      </c>
      <c r="I286" s="37">
        <v>0</v>
      </c>
      <c r="J286" s="216"/>
    </row>
    <row r="287" spans="1:24" ht="17.25" hidden="1" customHeight="1" thickBot="1">
      <c r="A287" s="220"/>
      <c r="B287" s="196"/>
      <c r="C287" s="22">
        <v>2025</v>
      </c>
      <c r="D287" s="19">
        <f>H287</f>
        <v>153.9</v>
      </c>
      <c r="E287" s="20">
        <v>0</v>
      </c>
      <c r="F287" s="20">
        <v>0</v>
      </c>
      <c r="G287" s="20">
        <v>0</v>
      </c>
      <c r="H287" s="23">
        <v>153.9</v>
      </c>
      <c r="I287" s="37">
        <v>0</v>
      </c>
      <c r="J287" s="216"/>
    </row>
    <row r="288" spans="1:24" ht="17.25" hidden="1" customHeight="1" thickBot="1">
      <c r="A288" s="195"/>
      <c r="B288" s="197"/>
      <c r="C288" s="22">
        <v>2026</v>
      </c>
      <c r="D288" s="19">
        <f>H288</f>
        <v>153.9</v>
      </c>
      <c r="E288" s="20">
        <v>0</v>
      </c>
      <c r="F288" s="20">
        <v>0</v>
      </c>
      <c r="G288" s="20">
        <v>0</v>
      </c>
      <c r="H288" s="23">
        <v>153.9</v>
      </c>
      <c r="I288" s="37">
        <v>0</v>
      </c>
      <c r="J288" s="134"/>
    </row>
    <row r="289" spans="1:10" ht="21.75" customHeight="1" thickBot="1">
      <c r="A289" s="124">
        <v>2</v>
      </c>
      <c r="B289" s="126" t="s">
        <v>34</v>
      </c>
      <c r="C289" s="18">
        <v>2022</v>
      </c>
      <c r="D289" s="19">
        <f t="shared" si="47"/>
        <v>470</v>
      </c>
      <c r="E289" s="20">
        <v>0</v>
      </c>
      <c r="F289" s="20">
        <v>0</v>
      </c>
      <c r="G289" s="20">
        <v>0</v>
      </c>
      <c r="H289" s="19">
        <v>470</v>
      </c>
      <c r="I289" s="37">
        <v>0</v>
      </c>
      <c r="J289" s="134"/>
    </row>
    <row r="290" spans="1:10" ht="45" customHeight="1" thickBot="1">
      <c r="A290" s="194"/>
      <c r="B290" s="196"/>
      <c r="C290" s="21">
        <v>2023</v>
      </c>
      <c r="D290" s="19">
        <f t="shared" si="47"/>
        <v>530.70000000000005</v>
      </c>
      <c r="E290" s="20">
        <v>0</v>
      </c>
      <c r="F290" s="20">
        <v>0</v>
      </c>
      <c r="G290" s="20">
        <v>0</v>
      </c>
      <c r="H290" s="20">
        <v>530.70000000000005</v>
      </c>
      <c r="I290" s="37">
        <v>0</v>
      </c>
      <c r="J290" s="134"/>
    </row>
    <row r="291" spans="1:10" ht="21.75" hidden="1" customHeight="1" thickBot="1">
      <c r="A291" s="194"/>
      <c r="B291" s="196"/>
      <c r="C291" s="21">
        <v>2024</v>
      </c>
      <c r="D291" s="19">
        <f t="shared" si="47"/>
        <v>530.70000000000005</v>
      </c>
      <c r="E291" s="20">
        <v>0</v>
      </c>
      <c r="F291" s="20">
        <v>0</v>
      </c>
      <c r="G291" s="20">
        <v>0</v>
      </c>
      <c r="H291" s="20">
        <v>530.70000000000005</v>
      </c>
      <c r="I291" s="37">
        <v>0</v>
      </c>
      <c r="J291" s="134"/>
    </row>
    <row r="292" spans="1:10" ht="21.75" hidden="1" customHeight="1" thickBot="1">
      <c r="A292" s="194"/>
      <c r="B292" s="196"/>
      <c r="C292" s="21">
        <v>2025</v>
      </c>
      <c r="D292" s="19">
        <f>H292</f>
        <v>530.70000000000005</v>
      </c>
      <c r="E292" s="20">
        <v>0</v>
      </c>
      <c r="F292" s="20">
        <v>0</v>
      </c>
      <c r="G292" s="20">
        <v>0</v>
      </c>
      <c r="H292" s="20">
        <f>H290</f>
        <v>530.70000000000005</v>
      </c>
      <c r="I292" s="37">
        <v>0</v>
      </c>
      <c r="J292" s="134"/>
    </row>
    <row r="293" spans="1:10" ht="21.75" hidden="1" customHeight="1" thickBot="1">
      <c r="A293" s="195"/>
      <c r="B293" s="197"/>
      <c r="C293" s="21">
        <v>2026</v>
      </c>
      <c r="D293" s="19">
        <f>H293</f>
        <v>530.70000000000005</v>
      </c>
      <c r="E293" s="20">
        <v>0</v>
      </c>
      <c r="F293" s="20">
        <v>0</v>
      </c>
      <c r="G293" s="20">
        <v>0</v>
      </c>
      <c r="H293" s="20">
        <f>H291</f>
        <v>530.70000000000005</v>
      </c>
      <c r="I293" s="37">
        <v>0</v>
      </c>
      <c r="J293" s="134"/>
    </row>
    <row r="294" spans="1:10" ht="15.75" thickBot="1">
      <c r="A294" s="124">
        <v>3</v>
      </c>
      <c r="B294" s="126" t="s">
        <v>35</v>
      </c>
      <c r="C294" s="18">
        <v>2022</v>
      </c>
      <c r="D294" s="19">
        <f t="shared" si="47"/>
        <v>29.1</v>
      </c>
      <c r="E294" s="20">
        <v>0</v>
      </c>
      <c r="F294" s="20">
        <v>0</v>
      </c>
      <c r="G294" s="20">
        <v>0</v>
      </c>
      <c r="H294" s="19">
        <v>29.1</v>
      </c>
      <c r="I294" s="37">
        <v>0</v>
      </c>
      <c r="J294" s="134"/>
    </row>
    <row r="295" spans="1:10" ht="37.5" customHeight="1" thickBot="1">
      <c r="A295" s="194"/>
      <c r="B295" s="196"/>
      <c r="C295" s="21">
        <v>2023</v>
      </c>
      <c r="D295" s="19">
        <f t="shared" si="47"/>
        <v>30</v>
      </c>
      <c r="E295" s="20">
        <v>0</v>
      </c>
      <c r="F295" s="20">
        <v>0</v>
      </c>
      <c r="G295" s="20">
        <v>0</v>
      </c>
      <c r="H295" s="20">
        <v>30</v>
      </c>
      <c r="I295" s="37">
        <v>0</v>
      </c>
      <c r="J295" s="134"/>
    </row>
    <row r="296" spans="1:10" ht="27" hidden="1" customHeight="1" thickBot="1">
      <c r="A296" s="194"/>
      <c r="B296" s="196"/>
      <c r="C296" s="21">
        <v>2024</v>
      </c>
      <c r="D296" s="19">
        <f t="shared" si="47"/>
        <v>30</v>
      </c>
      <c r="E296" s="20">
        <v>0</v>
      </c>
      <c r="F296" s="20">
        <v>0</v>
      </c>
      <c r="G296" s="20">
        <v>0</v>
      </c>
      <c r="H296" s="20">
        <v>30</v>
      </c>
      <c r="I296" s="37">
        <v>0</v>
      </c>
      <c r="J296" s="134"/>
    </row>
    <row r="297" spans="1:10" ht="27" hidden="1" customHeight="1" thickBot="1">
      <c r="A297" s="194"/>
      <c r="B297" s="196"/>
      <c r="C297" s="21">
        <v>2025</v>
      </c>
      <c r="D297" s="19">
        <f t="shared" ref="D297" si="48">E297+F297+G297+H297+I297</f>
        <v>30</v>
      </c>
      <c r="E297" s="20">
        <v>0</v>
      </c>
      <c r="F297" s="20">
        <v>0</v>
      </c>
      <c r="G297" s="20">
        <v>0</v>
      </c>
      <c r="H297" s="20">
        <v>30</v>
      </c>
      <c r="I297" s="37">
        <v>0</v>
      </c>
      <c r="J297" s="134"/>
    </row>
    <row r="298" spans="1:10" ht="27" hidden="1" customHeight="1" thickBot="1">
      <c r="A298" s="195"/>
      <c r="B298" s="197"/>
      <c r="C298" s="21">
        <v>2026</v>
      </c>
      <c r="D298" s="19">
        <f t="shared" si="47"/>
        <v>30</v>
      </c>
      <c r="E298" s="20">
        <v>0</v>
      </c>
      <c r="F298" s="20">
        <v>0</v>
      </c>
      <c r="G298" s="20">
        <v>0</v>
      </c>
      <c r="H298" s="20">
        <v>30</v>
      </c>
      <c r="I298" s="37">
        <v>0</v>
      </c>
      <c r="J298" s="134"/>
    </row>
    <row r="299" spans="1:10" ht="15.75" thickBot="1">
      <c r="A299" s="124">
        <v>4</v>
      </c>
      <c r="B299" s="126" t="s">
        <v>36</v>
      </c>
      <c r="C299" s="18">
        <v>2022</v>
      </c>
      <c r="D299" s="19">
        <f t="shared" si="47"/>
        <v>39.270000000000003</v>
      </c>
      <c r="E299" s="20">
        <v>0</v>
      </c>
      <c r="F299" s="20">
        <v>0</v>
      </c>
      <c r="G299" s="20">
        <v>0</v>
      </c>
      <c r="H299" s="19">
        <v>39.270000000000003</v>
      </c>
      <c r="I299" s="37">
        <v>0</v>
      </c>
      <c r="J299" s="134"/>
    </row>
    <row r="300" spans="1:10" ht="15.75" thickBot="1">
      <c r="A300" s="194"/>
      <c r="B300" s="196"/>
      <c r="C300" s="21">
        <v>2023</v>
      </c>
      <c r="D300" s="19">
        <f t="shared" si="47"/>
        <v>41.2</v>
      </c>
      <c r="E300" s="20">
        <v>0</v>
      </c>
      <c r="F300" s="20">
        <v>0</v>
      </c>
      <c r="G300" s="20">
        <v>0</v>
      </c>
      <c r="H300" s="20">
        <v>41.2</v>
      </c>
      <c r="I300" s="37">
        <v>0</v>
      </c>
      <c r="J300" s="134"/>
    </row>
    <row r="301" spans="1:10" ht="19.5" hidden="1" customHeight="1" thickBot="1">
      <c r="A301" s="194"/>
      <c r="B301" s="196"/>
      <c r="C301" s="21">
        <v>2024</v>
      </c>
      <c r="D301" s="19">
        <f t="shared" si="47"/>
        <v>41.2</v>
      </c>
      <c r="E301" s="20">
        <v>0</v>
      </c>
      <c r="F301" s="20">
        <v>0</v>
      </c>
      <c r="G301" s="20">
        <v>0</v>
      </c>
      <c r="H301" s="20">
        <v>41.2</v>
      </c>
      <c r="I301" s="37">
        <v>0</v>
      </c>
      <c r="J301" s="134"/>
    </row>
    <row r="302" spans="1:10" ht="19.5" hidden="1" customHeight="1" thickBot="1">
      <c r="A302" s="194"/>
      <c r="B302" s="196"/>
      <c r="C302" s="21">
        <v>2025</v>
      </c>
      <c r="D302" s="19">
        <f t="shared" ref="D302" si="49">E302+F302+G302+H302+I302</f>
        <v>41.2</v>
      </c>
      <c r="E302" s="20">
        <v>0</v>
      </c>
      <c r="F302" s="20">
        <v>0</v>
      </c>
      <c r="G302" s="20">
        <v>0</v>
      </c>
      <c r="H302" s="20">
        <v>41.2</v>
      </c>
      <c r="I302" s="37">
        <v>0</v>
      </c>
      <c r="J302" s="134"/>
    </row>
    <row r="303" spans="1:10" ht="19.5" hidden="1" customHeight="1" thickBot="1">
      <c r="A303" s="195"/>
      <c r="B303" s="197"/>
      <c r="C303" s="21">
        <v>2026</v>
      </c>
      <c r="D303" s="19">
        <f t="shared" si="47"/>
        <v>41.2</v>
      </c>
      <c r="E303" s="20">
        <v>0</v>
      </c>
      <c r="F303" s="20">
        <v>0</v>
      </c>
      <c r="G303" s="20">
        <v>0</v>
      </c>
      <c r="H303" s="20">
        <v>41.2</v>
      </c>
      <c r="I303" s="37">
        <v>0</v>
      </c>
      <c r="J303" s="134"/>
    </row>
    <row r="304" spans="1:10" ht="15.75" thickBot="1">
      <c r="A304" s="124">
        <v>5</v>
      </c>
      <c r="B304" s="126" t="s">
        <v>37</v>
      </c>
      <c r="C304" s="18">
        <v>2022</v>
      </c>
      <c r="D304" s="19">
        <f t="shared" si="47"/>
        <v>170</v>
      </c>
      <c r="E304" s="20">
        <v>0</v>
      </c>
      <c r="F304" s="20">
        <v>0</v>
      </c>
      <c r="G304" s="20">
        <v>0</v>
      </c>
      <c r="H304" s="19">
        <v>170</v>
      </c>
      <c r="I304" s="37">
        <v>0</v>
      </c>
      <c r="J304" s="134"/>
    </row>
    <row r="305" spans="1:10" ht="15.75" thickBot="1">
      <c r="A305" s="194"/>
      <c r="B305" s="196"/>
      <c r="C305" s="21">
        <v>2023</v>
      </c>
      <c r="D305" s="19">
        <f t="shared" si="47"/>
        <v>182</v>
      </c>
      <c r="E305" s="20">
        <v>0</v>
      </c>
      <c r="F305" s="20">
        <v>0</v>
      </c>
      <c r="G305" s="20">
        <v>0</v>
      </c>
      <c r="H305" s="20">
        <v>182</v>
      </c>
      <c r="I305" s="37">
        <v>0</v>
      </c>
      <c r="J305" s="134"/>
    </row>
    <row r="306" spans="1:10" ht="18" hidden="1" customHeight="1" thickBot="1">
      <c r="A306" s="194"/>
      <c r="B306" s="196"/>
      <c r="C306" s="21">
        <v>2024</v>
      </c>
      <c r="D306" s="19">
        <f t="shared" si="47"/>
        <v>1</v>
      </c>
      <c r="E306" s="20">
        <v>0</v>
      </c>
      <c r="F306" s="20">
        <v>0</v>
      </c>
      <c r="G306" s="20">
        <v>0</v>
      </c>
      <c r="H306" s="20">
        <v>1</v>
      </c>
      <c r="I306" s="37">
        <v>0</v>
      </c>
      <c r="J306" s="134"/>
    </row>
    <row r="307" spans="1:10" ht="18" hidden="1" customHeight="1" thickBot="1">
      <c r="A307" s="194"/>
      <c r="B307" s="196"/>
      <c r="C307" s="21">
        <v>2025</v>
      </c>
      <c r="D307" s="19">
        <v>1</v>
      </c>
      <c r="E307" s="20">
        <v>0</v>
      </c>
      <c r="F307" s="20">
        <v>0</v>
      </c>
      <c r="G307" s="20">
        <v>0</v>
      </c>
      <c r="H307" s="20">
        <v>1</v>
      </c>
      <c r="I307" s="37">
        <v>0</v>
      </c>
      <c r="J307" s="134"/>
    </row>
    <row r="308" spans="1:10" ht="18" hidden="1" customHeight="1" thickBot="1">
      <c r="A308" s="195"/>
      <c r="B308" s="197"/>
      <c r="C308" s="21">
        <v>2026</v>
      </c>
      <c r="D308" s="19">
        <v>1</v>
      </c>
      <c r="E308" s="20">
        <v>0</v>
      </c>
      <c r="F308" s="20">
        <v>0</v>
      </c>
      <c r="G308" s="20">
        <v>0</v>
      </c>
      <c r="H308" s="20">
        <v>1</v>
      </c>
      <c r="I308" s="37">
        <v>0</v>
      </c>
      <c r="J308" s="134"/>
    </row>
    <row r="309" spans="1:10" ht="15.75" hidden="1" thickBot="1">
      <c r="A309" s="124"/>
      <c r="B309" s="126"/>
      <c r="C309" s="18"/>
      <c r="D309" s="19"/>
      <c r="E309" s="20"/>
      <c r="F309" s="20"/>
      <c r="G309" s="20"/>
      <c r="H309" s="19"/>
      <c r="I309" s="37"/>
      <c r="J309" s="134"/>
    </row>
    <row r="310" spans="1:10" ht="15.75" hidden="1" thickBot="1">
      <c r="A310" s="194"/>
      <c r="B310" s="196"/>
      <c r="C310" s="21"/>
      <c r="D310" s="19"/>
      <c r="E310" s="20"/>
      <c r="F310" s="20"/>
      <c r="G310" s="20"/>
      <c r="H310" s="20"/>
      <c r="I310" s="37"/>
      <c r="J310" s="134"/>
    </row>
    <row r="311" spans="1:10" ht="19.5" hidden="1" customHeight="1" thickBot="1">
      <c r="A311" s="194"/>
      <c r="B311" s="196"/>
      <c r="C311" s="21"/>
      <c r="D311" s="19"/>
      <c r="E311" s="20"/>
      <c r="F311" s="20"/>
      <c r="G311" s="20"/>
      <c r="H311" s="20"/>
      <c r="I311" s="37"/>
      <c r="J311" s="134"/>
    </row>
    <row r="312" spans="1:10" ht="19.5" hidden="1" customHeight="1" thickBot="1">
      <c r="A312" s="194"/>
      <c r="B312" s="196"/>
      <c r="C312" s="21"/>
      <c r="D312" s="19"/>
      <c r="E312" s="20"/>
      <c r="F312" s="20"/>
      <c r="G312" s="20"/>
      <c r="H312" s="20"/>
      <c r="I312" s="37"/>
      <c r="J312" s="134"/>
    </row>
    <row r="313" spans="1:10" ht="19.5" hidden="1" customHeight="1" thickBot="1">
      <c r="A313" s="195"/>
      <c r="B313" s="197"/>
      <c r="C313" s="21"/>
      <c r="D313" s="19"/>
      <c r="E313" s="20"/>
      <c r="F313" s="20"/>
      <c r="G313" s="20"/>
      <c r="H313" s="20"/>
      <c r="I313" s="37"/>
      <c r="J313" s="134"/>
    </row>
    <row r="314" spans="1:10" ht="15.75" hidden="1" customHeight="1" thickBot="1">
      <c r="A314" s="124">
        <v>7</v>
      </c>
      <c r="B314" s="126"/>
      <c r="C314" s="18">
        <v>2022</v>
      </c>
      <c r="D314" s="19">
        <f t="shared" si="47"/>
        <v>9.6999999999999993</v>
      </c>
      <c r="E314" s="20">
        <v>0</v>
      </c>
      <c r="F314" s="20">
        <v>0</v>
      </c>
      <c r="G314" s="20">
        <v>0</v>
      </c>
      <c r="H314" s="19">
        <v>9.6999999999999993</v>
      </c>
      <c r="I314" s="37">
        <v>0</v>
      </c>
      <c r="J314" s="134"/>
    </row>
    <row r="315" spans="1:10" ht="15.75" hidden="1" customHeight="1" thickBot="1">
      <c r="A315" s="194"/>
      <c r="B315" s="196"/>
      <c r="C315" s="21">
        <v>2023</v>
      </c>
      <c r="D315" s="19">
        <f t="shared" si="47"/>
        <v>9.6999999999999993</v>
      </c>
      <c r="E315" s="20">
        <v>0</v>
      </c>
      <c r="F315" s="20">
        <v>0</v>
      </c>
      <c r="G315" s="20">
        <v>0</v>
      </c>
      <c r="H315" s="20">
        <v>9.6999999999999993</v>
      </c>
      <c r="I315" s="37">
        <v>0</v>
      </c>
      <c r="J315" s="134"/>
    </row>
    <row r="316" spans="1:10" ht="20.25" hidden="1" customHeight="1" thickBot="1">
      <c r="A316" s="194"/>
      <c r="B316" s="196"/>
      <c r="C316" s="21">
        <v>2024</v>
      </c>
      <c r="D316" s="19">
        <f t="shared" si="47"/>
        <v>9.8000000000000007</v>
      </c>
      <c r="E316" s="20">
        <v>0</v>
      </c>
      <c r="F316" s="20">
        <v>0</v>
      </c>
      <c r="G316" s="20">
        <v>0</v>
      </c>
      <c r="H316" s="20">
        <v>9.8000000000000007</v>
      </c>
      <c r="I316" s="37">
        <v>0</v>
      </c>
      <c r="J316" s="134"/>
    </row>
    <row r="317" spans="1:10" ht="20.25" hidden="1" customHeight="1" thickBot="1">
      <c r="A317" s="195"/>
      <c r="B317" s="197"/>
      <c r="C317" s="21">
        <v>2025</v>
      </c>
      <c r="D317" s="19">
        <f t="shared" si="47"/>
        <v>9.9</v>
      </c>
      <c r="E317" s="20">
        <v>0</v>
      </c>
      <c r="F317" s="20">
        <v>0</v>
      </c>
      <c r="G317" s="20">
        <v>0</v>
      </c>
      <c r="H317" s="20">
        <v>9.9</v>
      </c>
      <c r="I317" s="37">
        <v>0</v>
      </c>
      <c r="J317" s="134"/>
    </row>
    <row r="318" spans="1:10" ht="15.75" thickBot="1">
      <c r="A318" s="124">
        <v>7</v>
      </c>
      <c r="B318" s="126" t="s">
        <v>38</v>
      </c>
      <c r="C318" s="18">
        <v>2022</v>
      </c>
      <c r="D318" s="19">
        <f t="shared" si="47"/>
        <v>10</v>
      </c>
      <c r="E318" s="20">
        <v>0</v>
      </c>
      <c r="F318" s="20">
        <v>0</v>
      </c>
      <c r="G318" s="20">
        <v>0</v>
      </c>
      <c r="H318" s="19">
        <v>10</v>
      </c>
      <c r="I318" s="37">
        <v>0</v>
      </c>
      <c r="J318" s="134"/>
    </row>
    <row r="319" spans="1:10" ht="15.75" thickBot="1">
      <c r="A319" s="194"/>
      <c r="B319" s="196"/>
      <c r="C319" s="21">
        <v>2023</v>
      </c>
      <c r="D319" s="19">
        <f t="shared" si="47"/>
        <v>10</v>
      </c>
      <c r="E319" s="20">
        <v>0</v>
      </c>
      <c r="F319" s="20">
        <v>0</v>
      </c>
      <c r="G319" s="20">
        <v>0</v>
      </c>
      <c r="H319" s="20">
        <v>10</v>
      </c>
      <c r="I319" s="37">
        <v>0</v>
      </c>
      <c r="J319" s="134"/>
    </row>
    <row r="320" spans="1:10" ht="20.25" hidden="1" customHeight="1" thickBot="1">
      <c r="A320" s="194"/>
      <c r="B320" s="196"/>
      <c r="C320" s="21">
        <v>2024</v>
      </c>
      <c r="D320" s="19">
        <f t="shared" si="47"/>
        <v>10</v>
      </c>
      <c r="E320" s="20">
        <v>0</v>
      </c>
      <c r="F320" s="20">
        <v>0</v>
      </c>
      <c r="G320" s="20">
        <v>0</v>
      </c>
      <c r="H320" s="20">
        <v>10</v>
      </c>
      <c r="I320" s="37">
        <v>0</v>
      </c>
      <c r="J320" s="134"/>
    </row>
    <row r="321" spans="1:10" ht="20.25" hidden="1" customHeight="1" thickBot="1">
      <c r="A321" s="194"/>
      <c r="B321" s="196"/>
      <c r="C321" s="21">
        <v>2025</v>
      </c>
      <c r="D321" s="19">
        <f t="shared" ref="D321" si="50">E321+F321+G321+H321+I321</f>
        <v>10</v>
      </c>
      <c r="E321" s="20">
        <v>0</v>
      </c>
      <c r="F321" s="20">
        <v>0</v>
      </c>
      <c r="G321" s="20">
        <v>0</v>
      </c>
      <c r="H321" s="20">
        <v>10</v>
      </c>
      <c r="I321" s="37">
        <v>0</v>
      </c>
      <c r="J321" s="134"/>
    </row>
    <row r="322" spans="1:10" ht="20.25" hidden="1" customHeight="1" thickBot="1">
      <c r="A322" s="195"/>
      <c r="B322" s="197"/>
      <c r="C322" s="21">
        <v>2026</v>
      </c>
      <c r="D322" s="19">
        <f t="shared" si="47"/>
        <v>10</v>
      </c>
      <c r="E322" s="20">
        <v>0</v>
      </c>
      <c r="F322" s="20">
        <v>0</v>
      </c>
      <c r="G322" s="20">
        <v>0</v>
      </c>
      <c r="H322" s="20">
        <v>10</v>
      </c>
      <c r="I322" s="37">
        <v>0</v>
      </c>
      <c r="J322" s="134"/>
    </row>
    <row r="323" spans="1:10" ht="15.75" thickBot="1">
      <c r="A323" s="124">
        <v>8</v>
      </c>
      <c r="B323" s="126" t="s">
        <v>39</v>
      </c>
      <c r="C323" s="18">
        <v>2022</v>
      </c>
      <c r="D323" s="19">
        <f t="shared" si="47"/>
        <v>154.1</v>
      </c>
      <c r="E323" s="19">
        <v>154.1</v>
      </c>
      <c r="F323" s="20">
        <v>0</v>
      </c>
      <c r="G323" s="20">
        <v>0</v>
      </c>
      <c r="H323" s="20">
        <v>0</v>
      </c>
      <c r="I323" s="20">
        <v>0</v>
      </c>
      <c r="J323" s="134"/>
    </row>
    <row r="324" spans="1:10" ht="15.75" thickBot="1">
      <c r="A324" s="194"/>
      <c r="B324" s="196"/>
      <c r="C324" s="21">
        <v>2023</v>
      </c>
      <c r="D324" s="19">
        <v>161.69999999999999</v>
      </c>
      <c r="E324" s="20">
        <v>161.69999999999999</v>
      </c>
      <c r="F324" s="20">
        <v>0</v>
      </c>
      <c r="G324" s="20">
        <v>0</v>
      </c>
      <c r="H324" s="20">
        <v>0</v>
      </c>
      <c r="I324" s="20">
        <v>0</v>
      </c>
      <c r="J324" s="134"/>
    </row>
    <row r="325" spans="1:10" ht="19.5" hidden="1" customHeight="1" thickBot="1">
      <c r="A325" s="194"/>
      <c r="B325" s="196"/>
      <c r="C325" s="21">
        <v>2024</v>
      </c>
      <c r="D325" s="19">
        <v>168.6</v>
      </c>
      <c r="E325" s="20">
        <v>168.6</v>
      </c>
      <c r="F325" s="20">
        <v>0</v>
      </c>
      <c r="G325" s="20">
        <v>0</v>
      </c>
      <c r="H325" s="20">
        <v>0</v>
      </c>
      <c r="I325" s="20">
        <v>0</v>
      </c>
      <c r="J325" s="134"/>
    </row>
    <row r="326" spans="1:10" ht="19.5" hidden="1" customHeight="1" thickBot="1">
      <c r="A326" s="194"/>
      <c r="B326" s="196"/>
      <c r="C326" s="21">
        <v>2025</v>
      </c>
      <c r="D326" s="19">
        <v>174.3</v>
      </c>
      <c r="E326" s="20">
        <v>174.3</v>
      </c>
      <c r="F326" s="20">
        <v>0</v>
      </c>
      <c r="G326" s="20">
        <v>0</v>
      </c>
      <c r="H326" s="20">
        <v>0</v>
      </c>
      <c r="I326" s="20">
        <v>0</v>
      </c>
      <c r="J326" s="134"/>
    </row>
    <row r="327" spans="1:10" ht="19.5" hidden="1" customHeight="1" thickBot="1">
      <c r="A327" s="195"/>
      <c r="B327" s="197"/>
      <c r="C327" s="21">
        <v>2026</v>
      </c>
      <c r="D327" s="19">
        <v>174.3</v>
      </c>
      <c r="E327" s="20">
        <v>174.3</v>
      </c>
      <c r="F327" s="20">
        <v>0</v>
      </c>
      <c r="G327" s="20">
        <v>0</v>
      </c>
      <c r="H327" s="20">
        <v>0</v>
      </c>
      <c r="I327" s="20">
        <v>0</v>
      </c>
      <c r="J327" s="134"/>
    </row>
    <row r="328" spans="1:10" ht="19.5" customHeight="1" thickBot="1">
      <c r="A328" s="124">
        <v>9</v>
      </c>
      <c r="B328" s="126" t="s">
        <v>40</v>
      </c>
      <c r="C328" s="18">
        <v>2022</v>
      </c>
      <c r="D328" s="19">
        <f t="shared" si="47"/>
        <v>3.52</v>
      </c>
      <c r="E328" s="20">
        <v>0</v>
      </c>
      <c r="F328" s="19">
        <v>3.52</v>
      </c>
      <c r="G328" s="20">
        <v>0</v>
      </c>
      <c r="H328" s="20">
        <v>0</v>
      </c>
      <c r="I328" s="20">
        <v>0</v>
      </c>
      <c r="J328" s="134"/>
    </row>
    <row r="329" spans="1:10" ht="20.25" customHeight="1" thickBot="1">
      <c r="A329" s="194"/>
      <c r="B329" s="196"/>
      <c r="C329" s="21">
        <v>2023</v>
      </c>
      <c r="D329" s="19">
        <f t="shared" si="47"/>
        <v>3.52</v>
      </c>
      <c r="E329" s="20">
        <v>0</v>
      </c>
      <c r="F329" s="20">
        <v>3.52</v>
      </c>
      <c r="G329" s="20">
        <v>0</v>
      </c>
      <c r="H329" s="20">
        <v>0</v>
      </c>
      <c r="I329" s="20">
        <v>0</v>
      </c>
      <c r="J329" s="134"/>
    </row>
    <row r="330" spans="1:10" ht="20.25" hidden="1" customHeight="1" thickBot="1">
      <c r="A330" s="194"/>
      <c r="B330" s="196"/>
      <c r="C330" s="21">
        <v>2024</v>
      </c>
      <c r="D330" s="19">
        <f t="shared" si="47"/>
        <v>3.52</v>
      </c>
      <c r="E330" s="20">
        <v>0</v>
      </c>
      <c r="F330" s="20">
        <v>3.52</v>
      </c>
      <c r="G330" s="20">
        <v>0</v>
      </c>
      <c r="H330" s="20">
        <v>0</v>
      </c>
      <c r="I330" s="20">
        <v>0</v>
      </c>
      <c r="J330" s="134"/>
    </row>
    <row r="331" spans="1:10" ht="20.25" hidden="1" customHeight="1" thickBot="1">
      <c r="A331" s="194"/>
      <c r="B331" s="196"/>
      <c r="C331" s="21">
        <v>2025</v>
      </c>
      <c r="D331" s="19">
        <v>3.52</v>
      </c>
      <c r="E331" s="20">
        <v>0</v>
      </c>
      <c r="F331" s="20">
        <v>3.52</v>
      </c>
      <c r="G331" s="20">
        <v>0</v>
      </c>
      <c r="H331" s="20">
        <v>0</v>
      </c>
      <c r="I331" s="20">
        <v>0</v>
      </c>
      <c r="J331" s="134"/>
    </row>
    <row r="332" spans="1:10" ht="20.25" hidden="1" customHeight="1" thickBot="1">
      <c r="A332" s="195"/>
      <c r="B332" s="197"/>
      <c r="C332" s="21">
        <v>2026</v>
      </c>
      <c r="D332" s="19">
        <v>3.52</v>
      </c>
      <c r="E332" s="20">
        <v>0</v>
      </c>
      <c r="F332" s="20">
        <v>3.52</v>
      </c>
      <c r="G332" s="20">
        <v>0</v>
      </c>
      <c r="H332" s="20">
        <v>0</v>
      </c>
      <c r="I332" s="20">
        <v>0</v>
      </c>
      <c r="J332" s="134"/>
    </row>
    <row r="333" spans="1:10" ht="15.75" thickBot="1">
      <c r="A333" s="124">
        <v>10</v>
      </c>
      <c r="B333" s="126" t="s">
        <v>41</v>
      </c>
      <c r="C333" s="18">
        <v>2022</v>
      </c>
      <c r="D333" s="19">
        <f t="shared" si="47"/>
        <v>127.6613</v>
      </c>
      <c r="E333" s="20">
        <v>0</v>
      </c>
      <c r="F333" s="19">
        <v>0</v>
      </c>
      <c r="G333" s="19">
        <v>0</v>
      </c>
      <c r="H333" s="19">
        <v>127.6613</v>
      </c>
      <c r="I333" s="37">
        <v>0</v>
      </c>
      <c r="J333" s="134"/>
    </row>
    <row r="334" spans="1:10" ht="15.75" thickBot="1">
      <c r="A334" s="194"/>
      <c r="B334" s="196"/>
      <c r="C334" s="21">
        <v>2023</v>
      </c>
      <c r="D334" s="19">
        <f>E334+F334+G334+H334+I334</f>
        <v>158.99100000000001</v>
      </c>
      <c r="E334" s="20">
        <v>0</v>
      </c>
      <c r="F334" s="20">
        <v>0</v>
      </c>
      <c r="G334" s="20">
        <v>0</v>
      </c>
      <c r="H334" s="20">
        <v>158.99100000000001</v>
      </c>
      <c r="I334" s="38">
        <v>0</v>
      </c>
      <c r="J334" s="134"/>
    </row>
    <row r="335" spans="1:10" ht="18.75" hidden="1" customHeight="1" thickBot="1">
      <c r="A335" s="194"/>
      <c r="B335" s="196"/>
      <c r="C335" s="21">
        <v>2024</v>
      </c>
      <c r="D335" s="19">
        <f t="shared" si="47"/>
        <v>122.6</v>
      </c>
      <c r="E335" s="20">
        <v>0</v>
      </c>
      <c r="F335" s="20">
        <v>0</v>
      </c>
      <c r="G335" s="20">
        <v>0</v>
      </c>
      <c r="H335" s="20">
        <v>122.6</v>
      </c>
      <c r="I335" s="38">
        <v>0</v>
      </c>
      <c r="J335" s="134"/>
    </row>
    <row r="336" spans="1:10" ht="18.75" hidden="1" customHeight="1" thickBot="1">
      <c r="A336" s="194"/>
      <c r="B336" s="196"/>
      <c r="C336" s="21">
        <v>2025</v>
      </c>
      <c r="D336" s="19">
        <f t="shared" ref="D336" si="51">E336+F336+G336+H336+I336</f>
        <v>124.5</v>
      </c>
      <c r="E336" s="20">
        <v>0</v>
      </c>
      <c r="F336" s="20">
        <v>0</v>
      </c>
      <c r="G336" s="20">
        <v>0</v>
      </c>
      <c r="H336" s="20">
        <v>124.5</v>
      </c>
      <c r="I336" s="38">
        <v>0</v>
      </c>
      <c r="J336" s="134"/>
    </row>
    <row r="337" spans="1:10" ht="18.75" hidden="1" customHeight="1" thickBot="1">
      <c r="A337" s="195"/>
      <c r="B337" s="197"/>
      <c r="C337" s="21">
        <v>2026</v>
      </c>
      <c r="D337" s="19">
        <f t="shared" si="47"/>
        <v>124.5</v>
      </c>
      <c r="E337" s="20">
        <v>0</v>
      </c>
      <c r="F337" s="20">
        <v>0</v>
      </c>
      <c r="G337" s="20">
        <v>0</v>
      </c>
      <c r="H337" s="20">
        <v>124.5</v>
      </c>
      <c r="I337" s="38">
        <v>0</v>
      </c>
      <c r="J337" s="134"/>
    </row>
    <row r="338" spans="1:10" ht="15.75" thickBot="1">
      <c r="A338" s="124">
        <v>11</v>
      </c>
      <c r="B338" s="126" t="s">
        <v>42</v>
      </c>
      <c r="C338" s="18">
        <v>2022</v>
      </c>
      <c r="D338" s="19">
        <f t="shared" si="47"/>
        <v>7750.5706600000003</v>
      </c>
      <c r="E338" s="19">
        <v>0</v>
      </c>
      <c r="F338" s="19">
        <v>0</v>
      </c>
      <c r="G338" s="19">
        <v>0</v>
      </c>
      <c r="H338" s="19">
        <v>7750.5706600000003</v>
      </c>
      <c r="I338" s="37">
        <v>0</v>
      </c>
      <c r="J338" s="134"/>
    </row>
    <row r="339" spans="1:10" ht="15.75" thickBot="1">
      <c r="A339" s="194"/>
      <c r="B339" s="196"/>
      <c r="C339" s="21">
        <v>2023</v>
      </c>
      <c r="D339" s="19">
        <f>E339+F339+G339+H339+I339</f>
        <v>9480.1639500000001</v>
      </c>
      <c r="E339" s="20">
        <v>0</v>
      </c>
      <c r="F339" s="20">
        <v>0</v>
      </c>
      <c r="G339" s="20">
        <v>0</v>
      </c>
      <c r="H339" s="20">
        <v>9480.1639500000001</v>
      </c>
      <c r="I339" s="38">
        <v>0</v>
      </c>
      <c r="J339" s="134"/>
    </row>
    <row r="340" spans="1:10" ht="19.5" hidden="1" customHeight="1" thickBot="1">
      <c r="A340" s="194"/>
      <c r="B340" s="196"/>
      <c r="C340" s="21">
        <v>2024</v>
      </c>
      <c r="D340" s="19">
        <f t="shared" si="47"/>
        <v>10127.5</v>
      </c>
      <c r="E340" s="20">
        <v>0</v>
      </c>
      <c r="F340" s="20">
        <v>0</v>
      </c>
      <c r="G340" s="20">
        <v>0</v>
      </c>
      <c r="H340" s="20">
        <v>10127.5</v>
      </c>
      <c r="I340" s="38">
        <v>0</v>
      </c>
      <c r="J340" s="134"/>
    </row>
    <row r="341" spans="1:10" ht="19.5" hidden="1" customHeight="1" thickBot="1">
      <c r="A341" s="194"/>
      <c r="B341" s="196"/>
      <c r="C341" s="21">
        <v>2025</v>
      </c>
      <c r="D341" s="19">
        <f t="shared" ref="D341" si="52">E341+F341+G341+H341+I341</f>
        <v>10287.5</v>
      </c>
      <c r="E341" s="20">
        <v>0</v>
      </c>
      <c r="F341" s="20">
        <v>0</v>
      </c>
      <c r="G341" s="20">
        <v>0</v>
      </c>
      <c r="H341" s="20">
        <v>10287.5</v>
      </c>
      <c r="I341" s="38">
        <v>0</v>
      </c>
      <c r="J341" s="134"/>
    </row>
    <row r="342" spans="1:10" ht="19.5" hidden="1" customHeight="1" thickBot="1">
      <c r="A342" s="195"/>
      <c r="B342" s="197"/>
      <c r="C342" s="21">
        <v>2026</v>
      </c>
      <c r="D342" s="19">
        <f t="shared" si="47"/>
        <v>10287.5</v>
      </c>
      <c r="E342" s="20">
        <v>0</v>
      </c>
      <c r="F342" s="20">
        <v>0</v>
      </c>
      <c r="G342" s="20">
        <v>0</v>
      </c>
      <c r="H342" s="20">
        <v>10287.5</v>
      </c>
      <c r="I342" s="38">
        <v>0</v>
      </c>
      <c r="J342" s="134"/>
    </row>
    <row r="343" spans="1:10" ht="71.25" customHeight="1" thickBot="1">
      <c r="A343" s="207" t="s">
        <v>126</v>
      </c>
      <c r="B343" s="126" t="s">
        <v>127</v>
      </c>
      <c r="C343" s="18">
        <v>2022</v>
      </c>
      <c r="D343" s="19">
        <f t="shared" ref="D343" si="53">E343+F343+G343+H343+I343</f>
        <v>1325.1</v>
      </c>
      <c r="E343" s="19">
        <v>0</v>
      </c>
      <c r="F343" s="19">
        <v>0</v>
      </c>
      <c r="G343" s="19">
        <v>1325.1</v>
      </c>
      <c r="H343" s="19">
        <v>0</v>
      </c>
      <c r="I343" s="37">
        <v>0</v>
      </c>
      <c r="J343" s="134"/>
    </row>
    <row r="344" spans="1:10" ht="19.5" hidden="1" customHeight="1" thickBot="1">
      <c r="A344" s="208"/>
      <c r="B344" s="196"/>
      <c r="C344" s="21">
        <v>2023</v>
      </c>
      <c r="D344" s="19">
        <f>E344+F344+G344+H344+I344</f>
        <v>9480.1639500000001</v>
      </c>
      <c r="E344" s="20">
        <v>0</v>
      </c>
      <c r="F344" s="20">
        <v>0</v>
      </c>
      <c r="G344" s="20">
        <v>0</v>
      </c>
      <c r="H344" s="20">
        <v>9480.1639500000001</v>
      </c>
      <c r="I344" s="38">
        <v>0</v>
      </c>
      <c r="J344" s="134"/>
    </row>
    <row r="345" spans="1:10" ht="19.5" hidden="1" customHeight="1" thickBot="1">
      <c r="A345" s="208"/>
      <c r="B345" s="196"/>
      <c r="C345" s="21">
        <v>2024</v>
      </c>
      <c r="D345" s="19">
        <f t="shared" ref="D345:D347" si="54">E345+F345+G345+H345+I345</f>
        <v>10127.5</v>
      </c>
      <c r="E345" s="20">
        <v>0</v>
      </c>
      <c r="F345" s="20">
        <v>0</v>
      </c>
      <c r="G345" s="20">
        <v>0</v>
      </c>
      <c r="H345" s="20">
        <v>10127.5</v>
      </c>
      <c r="I345" s="38">
        <v>0</v>
      </c>
      <c r="J345" s="134"/>
    </row>
    <row r="346" spans="1:10" ht="19.5" hidden="1" customHeight="1" thickBot="1">
      <c r="A346" s="208"/>
      <c r="B346" s="196"/>
      <c r="C346" s="21">
        <v>2025</v>
      </c>
      <c r="D346" s="19">
        <f t="shared" si="54"/>
        <v>10287.5</v>
      </c>
      <c r="E346" s="20">
        <v>0</v>
      </c>
      <c r="F346" s="20">
        <v>0</v>
      </c>
      <c r="G346" s="20">
        <v>0</v>
      </c>
      <c r="H346" s="20">
        <v>10287.5</v>
      </c>
      <c r="I346" s="38">
        <v>0</v>
      </c>
      <c r="J346" s="134"/>
    </row>
    <row r="347" spans="1:10" ht="19.5" hidden="1" customHeight="1" thickBot="1">
      <c r="A347" s="223"/>
      <c r="B347" s="197"/>
      <c r="C347" s="21">
        <v>2026</v>
      </c>
      <c r="D347" s="19">
        <f t="shared" si="54"/>
        <v>10287.5</v>
      </c>
      <c r="E347" s="20">
        <v>0</v>
      </c>
      <c r="F347" s="20">
        <v>0</v>
      </c>
      <c r="G347" s="20">
        <v>0</v>
      </c>
      <c r="H347" s="20">
        <v>10287.5</v>
      </c>
      <c r="I347" s="38">
        <v>0</v>
      </c>
      <c r="J347" s="134"/>
    </row>
    <row r="348" spans="1:10" ht="15.75" thickBot="1">
      <c r="A348" s="124">
        <v>12</v>
      </c>
      <c r="B348" s="126" t="s">
        <v>43</v>
      </c>
      <c r="C348" s="18">
        <v>2022</v>
      </c>
      <c r="D348" s="19">
        <f t="shared" si="47"/>
        <v>449.1</v>
      </c>
      <c r="E348" s="19">
        <v>0</v>
      </c>
      <c r="F348" s="19">
        <v>0</v>
      </c>
      <c r="G348" s="19">
        <v>0</v>
      </c>
      <c r="H348" s="19">
        <v>449.1</v>
      </c>
      <c r="I348" s="37">
        <v>0</v>
      </c>
      <c r="J348" s="134"/>
    </row>
    <row r="349" spans="1:10" ht="15.75" thickBot="1">
      <c r="A349" s="194"/>
      <c r="B349" s="196"/>
      <c r="C349" s="21">
        <v>2023</v>
      </c>
      <c r="D349" s="19">
        <f t="shared" si="47"/>
        <v>462.54419999999999</v>
      </c>
      <c r="E349" s="20">
        <v>0</v>
      </c>
      <c r="F349" s="20">
        <v>0</v>
      </c>
      <c r="G349" s="20">
        <v>0</v>
      </c>
      <c r="H349" s="20">
        <v>462.54419999999999</v>
      </c>
      <c r="I349" s="38">
        <v>0</v>
      </c>
      <c r="J349" s="134"/>
    </row>
    <row r="350" spans="1:10" ht="19.5" hidden="1" customHeight="1" thickBot="1">
      <c r="A350" s="194"/>
      <c r="B350" s="196"/>
      <c r="C350" s="21">
        <v>2024</v>
      </c>
      <c r="D350" s="19">
        <f t="shared" si="47"/>
        <v>480.3</v>
      </c>
      <c r="E350" s="20">
        <v>0</v>
      </c>
      <c r="F350" s="20">
        <v>0</v>
      </c>
      <c r="G350" s="20">
        <v>0</v>
      </c>
      <c r="H350" s="20">
        <v>480.3</v>
      </c>
      <c r="I350" s="38">
        <v>0</v>
      </c>
      <c r="J350" s="134"/>
    </row>
    <row r="351" spans="1:10" ht="19.5" hidden="1" customHeight="1" thickBot="1">
      <c r="A351" s="194"/>
      <c r="B351" s="196"/>
      <c r="C351" s="22">
        <v>2025</v>
      </c>
      <c r="D351" s="19">
        <f t="shared" ref="D351" si="55">E351+F351+G351+H351+I351</f>
        <v>487.9</v>
      </c>
      <c r="E351" s="23">
        <v>0</v>
      </c>
      <c r="F351" s="23">
        <v>0</v>
      </c>
      <c r="G351" s="23">
        <v>0</v>
      </c>
      <c r="H351" s="23">
        <v>487.9</v>
      </c>
      <c r="I351" s="40">
        <v>0</v>
      </c>
      <c r="J351" s="134"/>
    </row>
    <row r="352" spans="1:10" ht="19.5" hidden="1" customHeight="1" thickBot="1">
      <c r="A352" s="195"/>
      <c r="B352" s="197"/>
      <c r="C352" s="22">
        <v>2026</v>
      </c>
      <c r="D352" s="19">
        <f t="shared" si="47"/>
        <v>487.9</v>
      </c>
      <c r="E352" s="23">
        <v>0</v>
      </c>
      <c r="F352" s="23">
        <v>0</v>
      </c>
      <c r="G352" s="23">
        <v>0</v>
      </c>
      <c r="H352" s="23">
        <v>487.9</v>
      </c>
      <c r="I352" s="40">
        <v>0</v>
      </c>
      <c r="J352" s="134"/>
    </row>
    <row r="353" spans="1:11" ht="19.5" customHeight="1" thickBot="1">
      <c r="A353" s="124">
        <v>13</v>
      </c>
      <c r="B353" s="210" t="s">
        <v>100</v>
      </c>
      <c r="C353" s="18">
        <v>2022</v>
      </c>
      <c r="D353" s="19">
        <f t="shared" ref="D353" si="56">E353+F353+G353+H353+I353</f>
        <v>101.321</v>
      </c>
      <c r="E353" s="19">
        <v>0</v>
      </c>
      <c r="F353" s="19">
        <v>101.321</v>
      </c>
      <c r="G353" s="19">
        <v>0</v>
      </c>
      <c r="H353" s="19">
        <v>0</v>
      </c>
      <c r="I353" s="37">
        <v>0</v>
      </c>
      <c r="J353" s="134"/>
    </row>
    <row r="354" spans="1:11" ht="19.5" customHeight="1" thickBot="1">
      <c r="A354" s="194"/>
      <c r="B354" s="211"/>
      <c r="C354" s="21">
        <v>2023</v>
      </c>
      <c r="D354" s="19">
        <f>E354+F354+G354+H354+I354</f>
        <v>66.97</v>
      </c>
      <c r="E354" s="20">
        <v>0</v>
      </c>
      <c r="F354" s="20">
        <v>66.97</v>
      </c>
      <c r="G354" s="20">
        <v>0</v>
      </c>
      <c r="H354" s="20">
        <v>0</v>
      </c>
      <c r="I354" s="38">
        <v>0</v>
      </c>
      <c r="J354" s="134"/>
    </row>
    <row r="355" spans="1:11" ht="19.5" hidden="1" customHeight="1">
      <c r="A355" s="194"/>
      <c r="B355" s="211"/>
      <c r="C355" s="21">
        <v>2024</v>
      </c>
      <c r="D355" s="20">
        <v>0</v>
      </c>
      <c r="E355" s="20">
        <v>0</v>
      </c>
      <c r="F355" s="20">
        <v>0</v>
      </c>
      <c r="G355" s="20">
        <v>0</v>
      </c>
      <c r="H355" s="20">
        <v>0</v>
      </c>
      <c r="I355" s="38">
        <v>0</v>
      </c>
      <c r="J355" s="134"/>
    </row>
    <row r="356" spans="1:11" ht="19.5" hidden="1" customHeight="1">
      <c r="A356" s="194"/>
      <c r="B356" s="211"/>
      <c r="C356" s="21">
        <v>2025</v>
      </c>
      <c r="D356" s="20">
        <v>0</v>
      </c>
      <c r="E356" s="20">
        <v>0</v>
      </c>
      <c r="F356" s="20">
        <v>0</v>
      </c>
      <c r="G356" s="20">
        <v>0</v>
      </c>
      <c r="H356" s="20">
        <v>0</v>
      </c>
      <c r="I356" s="38">
        <v>0</v>
      </c>
      <c r="J356" s="134"/>
    </row>
    <row r="357" spans="1:11" ht="19.5" hidden="1" customHeight="1" thickBot="1">
      <c r="A357" s="195"/>
      <c r="B357" s="197"/>
      <c r="C357" s="21">
        <v>2026</v>
      </c>
      <c r="D357" s="20">
        <v>0</v>
      </c>
      <c r="E357" s="20">
        <v>0</v>
      </c>
      <c r="F357" s="20">
        <v>0</v>
      </c>
      <c r="G357" s="20">
        <v>0</v>
      </c>
      <c r="H357" s="20">
        <v>0</v>
      </c>
      <c r="I357" s="38">
        <v>0</v>
      </c>
      <c r="J357" s="134"/>
    </row>
    <row r="358" spans="1:11" ht="19.5" customHeight="1" thickBot="1">
      <c r="A358" s="124">
        <v>14</v>
      </c>
      <c r="B358" s="210" t="s">
        <v>64</v>
      </c>
      <c r="C358" s="18">
        <v>2022</v>
      </c>
      <c r="D358" s="19">
        <f t="shared" ref="D358:D362" si="57">E358+F358+G358+H358+I358</f>
        <v>0</v>
      </c>
      <c r="E358" s="19">
        <v>0</v>
      </c>
      <c r="F358" s="19">
        <v>0</v>
      </c>
      <c r="G358" s="19">
        <v>0</v>
      </c>
      <c r="H358" s="19">
        <v>0</v>
      </c>
      <c r="I358" s="37">
        <v>0</v>
      </c>
      <c r="J358" s="134"/>
    </row>
    <row r="359" spans="1:11" ht="19.5" customHeight="1" thickBot="1">
      <c r="A359" s="194"/>
      <c r="B359" s="211"/>
      <c r="C359" s="21">
        <v>2023</v>
      </c>
      <c r="D359" s="19">
        <f t="shared" si="57"/>
        <v>5.3</v>
      </c>
      <c r="E359" s="20">
        <v>0</v>
      </c>
      <c r="F359" s="20">
        <v>0</v>
      </c>
      <c r="G359" s="20">
        <v>0</v>
      </c>
      <c r="H359" s="20">
        <v>5.3</v>
      </c>
      <c r="I359" s="38">
        <v>0</v>
      </c>
      <c r="J359" s="134"/>
    </row>
    <row r="360" spans="1:11" ht="19.5" hidden="1" customHeight="1" thickBot="1">
      <c r="A360" s="194"/>
      <c r="B360" s="211"/>
      <c r="C360" s="21">
        <v>2024</v>
      </c>
      <c r="D360" s="19">
        <f t="shared" si="57"/>
        <v>5.3</v>
      </c>
      <c r="E360" s="20">
        <v>0</v>
      </c>
      <c r="F360" s="20">
        <v>0</v>
      </c>
      <c r="G360" s="20">
        <v>0</v>
      </c>
      <c r="H360" s="20">
        <v>5.3</v>
      </c>
      <c r="I360" s="38">
        <v>0</v>
      </c>
      <c r="J360" s="134"/>
    </row>
    <row r="361" spans="1:11" ht="19.5" hidden="1" customHeight="1" thickBot="1">
      <c r="A361" s="194"/>
      <c r="B361" s="211"/>
      <c r="C361" s="21">
        <v>2025</v>
      </c>
      <c r="D361" s="19">
        <f t="shared" si="57"/>
        <v>5.4</v>
      </c>
      <c r="E361" s="20">
        <v>0</v>
      </c>
      <c r="F361" s="20">
        <v>0</v>
      </c>
      <c r="G361" s="20">
        <v>0</v>
      </c>
      <c r="H361" s="20">
        <v>5.4</v>
      </c>
      <c r="I361" s="38">
        <v>0</v>
      </c>
      <c r="J361" s="134"/>
    </row>
    <row r="362" spans="1:11" ht="16.5" hidden="1" customHeight="1" thickBot="1">
      <c r="A362" s="195"/>
      <c r="B362" s="197"/>
      <c r="C362" s="21">
        <v>2026</v>
      </c>
      <c r="D362" s="19">
        <f t="shared" si="57"/>
        <v>5.4</v>
      </c>
      <c r="E362" s="20">
        <v>0</v>
      </c>
      <c r="F362" s="20">
        <v>0</v>
      </c>
      <c r="G362" s="20">
        <v>0</v>
      </c>
      <c r="H362" s="20">
        <v>5.4</v>
      </c>
      <c r="I362" s="38">
        <v>0</v>
      </c>
      <c r="J362" s="134"/>
    </row>
    <row r="363" spans="1:11" ht="15.75" thickBot="1">
      <c r="A363" s="124">
        <v>15</v>
      </c>
      <c r="B363" s="210" t="s">
        <v>92</v>
      </c>
      <c r="C363" s="18">
        <v>2022</v>
      </c>
      <c r="D363" s="19">
        <f t="shared" si="47"/>
        <v>9.6999999999999993</v>
      </c>
      <c r="E363" s="19">
        <v>0</v>
      </c>
      <c r="F363" s="19">
        <v>0</v>
      </c>
      <c r="G363" s="19">
        <v>0</v>
      </c>
      <c r="H363" s="19">
        <v>9.6999999999999993</v>
      </c>
      <c r="I363" s="37">
        <v>0</v>
      </c>
      <c r="J363" s="134"/>
    </row>
    <row r="364" spans="1:11" ht="15.75" thickBot="1">
      <c r="A364" s="194"/>
      <c r="B364" s="211"/>
      <c r="C364" s="21">
        <v>2023</v>
      </c>
      <c r="D364" s="19">
        <f t="shared" si="47"/>
        <v>30.947240000000001</v>
      </c>
      <c r="E364" s="20">
        <v>0</v>
      </c>
      <c r="F364" s="20">
        <v>0</v>
      </c>
      <c r="G364" s="20">
        <v>0</v>
      </c>
      <c r="H364" s="20">
        <v>30.947240000000001</v>
      </c>
      <c r="I364" s="38">
        <v>0</v>
      </c>
      <c r="J364" s="134"/>
      <c r="K364" s="11"/>
    </row>
    <row r="365" spans="1:11" ht="18" hidden="1" customHeight="1" thickBot="1">
      <c r="A365" s="194"/>
      <c r="B365" s="211"/>
      <c r="C365" s="21">
        <v>2024</v>
      </c>
      <c r="D365" s="19">
        <f t="shared" si="47"/>
        <v>5.3</v>
      </c>
      <c r="E365" s="20">
        <v>0</v>
      </c>
      <c r="F365" s="20">
        <v>0</v>
      </c>
      <c r="G365" s="20">
        <v>0</v>
      </c>
      <c r="H365" s="20">
        <v>5.3</v>
      </c>
      <c r="I365" s="38">
        <v>0</v>
      </c>
      <c r="J365" s="134"/>
    </row>
    <row r="366" spans="1:11" ht="18" hidden="1" customHeight="1" thickBot="1">
      <c r="A366" s="194"/>
      <c r="B366" s="211"/>
      <c r="C366" s="21">
        <v>2025</v>
      </c>
      <c r="D366" s="19">
        <f t="shared" ref="D366" si="58">E366+F366+G366+H366+I366</f>
        <v>5.4</v>
      </c>
      <c r="E366" s="20">
        <v>0</v>
      </c>
      <c r="F366" s="20">
        <v>0</v>
      </c>
      <c r="G366" s="20">
        <v>0</v>
      </c>
      <c r="H366" s="20">
        <v>5.4</v>
      </c>
      <c r="I366" s="38">
        <v>0</v>
      </c>
      <c r="J366" s="134"/>
    </row>
    <row r="367" spans="1:11" ht="18" hidden="1" customHeight="1" thickBot="1">
      <c r="A367" s="195"/>
      <c r="B367" s="197"/>
      <c r="C367" s="21">
        <v>2026</v>
      </c>
      <c r="D367" s="19">
        <f t="shared" si="47"/>
        <v>5.4</v>
      </c>
      <c r="E367" s="20">
        <v>0</v>
      </c>
      <c r="F367" s="20">
        <v>0</v>
      </c>
      <c r="G367" s="20">
        <v>0</v>
      </c>
      <c r="H367" s="20">
        <v>5.4</v>
      </c>
      <c r="I367" s="38">
        <v>0</v>
      </c>
      <c r="J367" s="134"/>
    </row>
    <row r="368" spans="1:11" ht="18" customHeight="1" thickBot="1">
      <c r="A368" s="212" t="s">
        <v>85</v>
      </c>
      <c r="B368" s="213"/>
      <c r="C368" s="71">
        <v>2022</v>
      </c>
      <c r="D368" s="19">
        <f>D284+D289+D294+D299+D304+D318+D323+D328+D333+D338+D348+D353+D358+D363+D343</f>
        <v>10762.607390000001</v>
      </c>
      <c r="E368" s="19">
        <f t="shared" ref="E368:I368" si="59">E284+E289+E294+E299+E304+E318+E323+E328+E333+E338+E348+E353+E358+E363+E343</f>
        <v>154.1</v>
      </c>
      <c r="F368" s="19">
        <f t="shared" si="59"/>
        <v>104.84099999999999</v>
      </c>
      <c r="G368" s="19">
        <f t="shared" si="59"/>
        <v>1325.1</v>
      </c>
      <c r="H368" s="19">
        <f t="shared" si="59"/>
        <v>9178.5663900000018</v>
      </c>
      <c r="I368" s="19">
        <f t="shared" si="59"/>
        <v>0</v>
      </c>
      <c r="J368" s="134"/>
    </row>
    <row r="369" spans="1:24" ht="18" customHeight="1" thickBot="1">
      <c r="A369" s="212"/>
      <c r="B369" s="213"/>
      <c r="C369" s="72">
        <v>2023</v>
      </c>
      <c r="D369" s="19">
        <f>D285+D290+D295+D300+D305+D319+D324+D329+D334+D339+D349+D354+D359+D364</f>
        <v>11209.079599999999</v>
      </c>
      <c r="E369" s="19">
        <f t="shared" ref="E369:I369" si="60">E285+E290+E295+E300+E305+E319+E324+E329+E334+E339+E349+E354+E359+E364</f>
        <v>161.69999999999999</v>
      </c>
      <c r="F369" s="19">
        <f t="shared" si="60"/>
        <v>70.489999999999995</v>
      </c>
      <c r="G369" s="19">
        <f t="shared" si="60"/>
        <v>0</v>
      </c>
      <c r="H369" s="19">
        <f t="shared" si="60"/>
        <v>10976.889599999999</v>
      </c>
      <c r="I369" s="19">
        <f t="shared" si="60"/>
        <v>0</v>
      </c>
      <c r="J369" s="134"/>
    </row>
    <row r="370" spans="1:24" ht="18" hidden="1" customHeight="1" thickBot="1">
      <c r="A370" s="212"/>
      <c r="B370" s="213"/>
      <c r="C370" s="72">
        <v>2024</v>
      </c>
      <c r="D370" s="19">
        <f t="shared" ref="D370" si="61">E370+F370+G370+H370+I370</f>
        <v>0</v>
      </c>
      <c r="E370" s="19">
        <v>0</v>
      </c>
      <c r="F370" s="19">
        <v>0</v>
      </c>
      <c r="G370" s="19">
        <v>0</v>
      </c>
      <c r="H370" s="20">
        <v>0</v>
      </c>
      <c r="I370" s="19">
        <v>0</v>
      </c>
      <c r="J370" s="70"/>
    </row>
    <row r="371" spans="1:24" ht="18" hidden="1" customHeight="1" thickBot="1">
      <c r="A371" s="212"/>
      <c r="B371" s="213"/>
      <c r="C371" s="72">
        <v>2025</v>
      </c>
      <c r="D371" s="19">
        <f>E371+F371+G371+H371+I371</f>
        <v>0</v>
      </c>
      <c r="E371" s="19">
        <v>0</v>
      </c>
      <c r="F371" s="19">
        <v>0</v>
      </c>
      <c r="G371" s="19">
        <v>0</v>
      </c>
      <c r="H371" s="20">
        <v>0</v>
      </c>
      <c r="I371" s="19">
        <v>0</v>
      </c>
      <c r="J371" s="70"/>
    </row>
    <row r="372" spans="1:24" ht="18" hidden="1" customHeight="1" thickBot="1">
      <c r="A372" s="214"/>
      <c r="B372" s="213"/>
      <c r="C372" s="72">
        <v>2026</v>
      </c>
      <c r="D372" s="19">
        <f t="shared" ref="D372" si="62">E372+F372+G372+H372+I372</f>
        <v>0</v>
      </c>
      <c r="E372" s="19">
        <v>0</v>
      </c>
      <c r="F372" s="19">
        <v>0</v>
      </c>
      <c r="G372" s="19">
        <v>0</v>
      </c>
      <c r="H372" s="20">
        <v>0</v>
      </c>
      <c r="I372" s="19">
        <v>0</v>
      </c>
      <c r="J372" s="70"/>
    </row>
    <row r="373" spans="1:24" ht="13.5" hidden="1" thickBot="1">
      <c r="A373" s="128" t="s">
        <v>56</v>
      </c>
      <c r="B373" s="129"/>
      <c r="C373" s="25">
        <v>2022</v>
      </c>
      <c r="D373" s="26">
        <f t="shared" ref="D373:I373" si="63">D284+D289+D294+D299+D304+D309+D314+D318+D323+D328+D333+D338+D348+D363</f>
        <v>9345.8863900000015</v>
      </c>
      <c r="E373" s="26">
        <f t="shared" si="63"/>
        <v>154.1</v>
      </c>
      <c r="F373" s="26">
        <f t="shared" si="63"/>
        <v>3.52</v>
      </c>
      <c r="G373" s="26">
        <f t="shared" si="63"/>
        <v>0</v>
      </c>
      <c r="H373" s="26">
        <f t="shared" si="63"/>
        <v>9188.2663900000007</v>
      </c>
      <c r="I373" s="26">
        <f t="shared" si="63"/>
        <v>0</v>
      </c>
      <c r="J373" s="227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ht="40.5" customHeight="1">
      <c r="A374" s="135"/>
      <c r="B374" s="136"/>
      <c r="C374" s="27" t="s">
        <v>86</v>
      </c>
      <c r="D374" s="26">
        <f>D368+D369</f>
        <v>21971.686990000002</v>
      </c>
      <c r="E374" s="26">
        <f t="shared" ref="E374:I374" si="64">E368+E369</f>
        <v>315.79999999999995</v>
      </c>
      <c r="F374" s="26">
        <f t="shared" si="64"/>
        <v>175.33099999999999</v>
      </c>
      <c r="G374" s="26">
        <f t="shared" si="64"/>
        <v>1325.1</v>
      </c>
      <c r="H374" s="26">
        <f t="shared" si="64"/>
        <v>20155.455990000002</v>
      </c>
      <c r="I374" s="26">
        <f t="shared" si="64"/>
        <v>0</v>
      </c>
      <c r="J374" s="228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ht="13.5" hidden="1" thickBot="1">
      <c r="A375" s="135"/>
      <c r="B375" s="136"/>
      <c r="C375" s="27">
        <v>2024</v>
      </c>
      <c r="D375" s="26">
        <f t="shared" ref="D375:I377" si="65">D286+D291+D296+D301+D306+D311+D320+D325+D330+D335+D340+D350+D365</f>
        <v>11672.216489999999</v>
      </c>
      <c r="E375" s="26">
        <f t="shared" si="65"/>
        <v>168.6</v>
      </c>
      <c r="F375" s="26">
        <f t="shared" si="65"/>
        <v>3.52</v>
      </c>
      <c r="G375" s="26">
        <f t="shared" si="65"/>
        <v>0</v>
      </c>
      <c r="H375" s="26">
        <f t="shared" si="65"/>
        <v>11500.096489999998</v>
      </c>
      <c r="I375" s="26">
        <f t="shared" si="65"/>
        <v>0</v>
      </c>
      <c r="J375" s="228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ht="13.5" hidden="1" thickBot="1">
      <c r="A376" s="135"/>
      <c r="B376" s="136"/>
      <c r="C376" s="27">
        <v>2025</v>
      </c>
      <c r="D376" s="26">
        <f t="shared" si="65"/>
        <v>11849.92</v>
      </c>
      <c r="E376" s="26">
        <f t="shared" si="65"/>
        <v>174.3</v>
      </c>
      <c r="F376" s="26">
        <f t="shared" si="65"/>
        <v>3.52</v>
      </c>
      <c r="G376" s="26">
        <f t="shared" si="65"/>
        <v>0</v>
      </c>
      <c r="H376" s="26">
        <f t="shared" si="65"/>
        <v>11672.099999999999</v>
      </c>
      <c r="I376" s="26">
        <f t="shared" si="65"/>
        <v>0</v>
      </c>
      <c r="J376" s="228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ht="12.75" hidden="1">
      <c r="A377" s="254"/>
      <c r="B377" s="255"/>
      <c r="C377" s="27">
        <v>2026</v>
      </c>
      <c r="D377" s="26">
        <f t="shared" si="65"/>
        <v>11849.92</v>
      </c>
      <c r="E377" s="26">
        <f t="shared" si="65"/>
        <v>174.3</v>
      </c>
      <c r="F377" s="26">
        <f t="shared" si="65"/>
        <v>3.52</v>
      </c>
      <c r="G377" s="26">
        <f t="shared" si="65"/>
        <v>0</v>
      </c>
      <c r="H377" s="26">
        <f t="shared" si="65"/>
        <v>11672.099999999999</v>
      </c>
      <c r="I377" s="26">
        <f t="shared" si="65"/>
        <v>0</v>
      </c>
      <c r="J377" s="25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13.5" thickBot="1">
      <c r="A378" s="224" t="s">
        <v>65</v>
      </c>
      <c r="B378" s="225"/>
      <c r="C378" s="225"/>
      <c r="D378" s="225"/>
      <c r="E378" s="225"/>
      <c r="F378" s="225"/>
      <c r="G378" s="225"/>
      <c r="H378" s="225"/>
      <c r="I378" s="225"/>
      <c r="J378" s="22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13.5" thickBot="1">
      <c r="A379" s="124">
        <v>1</v>
      </c>
      <c r="B379" s="126" t="s">
        <v>78</v>
      </c>
      <c r="C379" s="18">
        <v>2022</v>
      </c>
      <c r="D379" s="19">
        <f>E379+F379+G379+H379+I379</f>
        <v>0</v>
      </c>
      <c r="E379" s="19">
        <v>0</v>
      </c>
      <c r="F379" s="19">
        <v>0</v>
      </c>
      <c r="G379" s="19">
        <v>0</v>
      </c>
      <c r="H379" s="19">
        <v>0</v>
      </c>
      <c r="I379" s="37">
        <v>0</v>
      </c>
      <c r="J379" s="215" t="s">
        <v>47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32.25" customHeight="1" thickBot="1">
      <c r="A380" s="194"/>
      <c r="B380" s="196"/>
      <c r="C380" s="21">
        <v>2023</v>
      </c>
      <c r="D380" s="19">
        <v>138</v>
      </c>
      <c r="E380" s="20">
        <v>0</v>
      </c>
      <c r="F380" s="20">
        <v>0</v>
      </c>
      <c r="G380" s="20">
        <v>0</v>
      </c>
      <c r="H380" s="20">
        <v>138</v>
      </c>
      <c r="I380" s="38">
        <v>0</v>
      </c>
      <c r="J380" s="21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13.5" hidden="1" customHeight="1" thickBot="1">
      <c r="A381" s="194"/>
      <c r="B381" s="196"/>
      <c r="C381" s="21">
        <v>2024</v>
      </c>
      <c r="D381" s="19">
        <f>E381+F381+G381+H381+I381</f>
        <v>0</v>
      </c>
      <c r="E381" s="20">
        <v>0</v>
      </c>
      <c r="F381" s="20">
        <v>0</v>
      </c>
      <c r="G381" s="20">
        <v>0</v>
      </c>
      <c r="H381" s="20">
        <v>0</v>
      </c>
      <c r="I381" s="38">
        <v>0</v>
      </c>
      <c r="J381" s="21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13.5" hidden="1" customHeight="1" thickBot="1">
      <c r="A382" s="194"/>
      <c r="B382" s="196"/>
      <c r="C382" s="21">
        <v>2025</v>
      </c>
      <c r="D382" s="19">
        <v>0</v>
      </c>
      <c r="E382" s="20">
        <v>0</v>
      </c>
      <c r="F382" s="20">
        <v>0</v>
      </c>
      <c r="G382" s="20">
        <v>0</v>
      </c>
      <c r="H382" s="20">
        <v>0</v>
      </c>
      <c r="I382" s="38">
        <v>0</v>
      </c>
      <c r="J382" s="21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13.5" hidden="1" customHeight="1" thickBot="1">
      <c r="A383" s="125"/>
      <c r="B383" s="127"/>
      <c r="C383" s="21">
        <v>2026</v>
      </c>
      <c r="D383" s="19">
        <v>0</v>
      </c>
      <c r="E383" s="20">
        <v>0</v>
      </c>
      <c r="F383" s="20">
        <v>0</v>
      </c>
      <c r="G383" s="20">
        <v>0</v>
      </c>
      <c r="H383" s="20">
        <v>0</v>
      </c>
      <c r="I383" s="38">
        <v>0</v>
      </c>
      <c r="J383" s="21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21" hidden="1" customHeight="1" thickBot="1">
      <c r="A384" s="124">
        <v>2</v>
      </c>
      <c r="B384" s="126" t="s">
        <v>77</v>
      </c>
      <c r="C384" s="18">
        <v>2022</v>
      </c>
      <c r="D384" s="19">
        <f>E384+F384+G384+H384+I384</f>
        <v>0</v>
      </c>
      <c r="E384" s="19">
        <v>0</v>
      </c>
      <c r="F384" s="19">
        <v>0</v>
      </c>
      <c r="G384" s="19">
        <v>0</v>
      </c>
      <c r="H384" s="19">
        <v>0</v>
      </c>
      <c r="I384" s="37">
        <v>0</v>
      </c>
      <c r="J384" s="151"/>
    </row>
    <row r="385" spans="1:24" ht="19.5" hidden="1" customHeight="1" thickBot="1">
      <c r="A385" s="194"/>
      <c r="B385" s="196"/>
      <c r="C385" s="21">
        <v>2023</v>
      </c>
      <c r="D385" s="19">
        <v>260</v>
      </c>
      <c r="E385" s="20">
        <v>0</v>
      </c>
      <c r="F385" s="20">
        <v>0</v>
      </c>
      <c r="G385" s="20">
        <v>0</v>
      </c>
      <c r="H385" s="20">
        <v>260</v>
      </c>
      <c r="I385" s="38">
        <v>0</v>
      </c>
      <c r="J385" s="151"/>
    </row>
    <row r="386" spans="1:24" ht="21" hidden="1" customHeight="1" thickBot="1">
      <c r="A386" s="194"/>
      <c r="B386" s="196"/>
      <c r="C386" s="21">
        <v>2024</v>
      </c>
      <c r="D386" s="19">
        <f>E386+F386+G386+H386+I386</f>
        <v>0</v>
      </c>
      <c r="E386" s="20">
        <v>0</v>
      </c>
      <c r="F386" s="20">
        <v>0</v>
      </c>
      <c r="G386" s="20">
        <v>0</v>
      </c>
      <c r="H386" s="20">
        <v>0</v>
      </c>
      <c r="I386" s="38">
        <v>0</v>
      </c>
      <c r="J386" s="151"/>
    </row>
    <row r="387" spans="1:24" ht="21" hidden="1" customHeight="1" thickBot="1">
      <c r="A387" s="194"/>
      <c r="B387" s="196"/>
      <c r="C387" s="21">
        <v>2025</v>
      </c>
      <c r="D387" s="19">
        <v>0</v>
      </c>
      <c r="E387" s="20">
        <v>0</v>
      </c>
      <c r="F387" s="20">
        <v>0</v>
      </c>
      <c r="G387" s="20">
        <v>0</v>
      </c>
      <c r="H387" s="20">
        <v>0</v>
      </c>
      <c r="I387" s="38">
        <v>0</v>
      </c>
      <c r="J387" s="151"/>
    </row>
    <row r="388" spans="1:24" ht="21" hidden="1" customHeight="1" thickBot="1">
      <c r="A388" s="125"/>
      <c r="B388" s="127"/>
      <c r="C388" s="21">
        <v>2026</v>
      </c>
      <c r="D388" s="19">
        <v>0</v>
      </c>
      <c r="E388" s="20">
        <v>0</v>
      </c>
      <c r="F388" s="20">
        <v>0</v>
      </c>
      <c r="G388" s="20">
        <v>0</v>
      </c>
      <c r="H388" s="20">
        <v>0</v>
      </c>
      <c r="I388" s="38">
        <v>0</v>
      </c>
      <c r="J388" s="151"/>
    </row>
    <row r="389" spans="1:24" ht="21" customHeight="1" thickBot="1">
      <c r="A389" s="212" t="s">
        <v>85</v>
      </c>
      <c r="B389" s="213"/>
      <c r="C389" s="71">
        <v>2022</v>
      </c>
      <c r="D389" s="19">
        <f>D379</f>
        <v>0</v>
      </c>
      <c r="E389" s="19">
        <f t="shared" ref="E389:I389" si="66">E379</f>
        <v>0</v>
      </c>
      <c r="F389" s="19">
        <f t="shared" si="66"/>
        <v>0</v>
      </c>
      <c r="G389" s="19">
        <f t="shared" si="66"/>
        <v>0</v>
      </c>
      <c r="H389" s="19">
        <f t="shared" si="66"/>
        <v>0</v>
      </c>
      <c r="I389" s="19">
        <f t="shared" si="66"/>
        <v>0</v>
      </c>
      <c r="J389" s="151"/>
    </row>
    <row r="390" spans="1:24" ht="21" customHeight="1" thickBot="1">
      <c r="A390" s="212"/>
      <c r="B390" s="213"/>
      <c r="C390" s="72">
        <v>2023</v>
      </c>
      <c r="D390" s="19">
        <f>D380</f>
        <v>138</v>
      </c>
      <c r="E390" s="19">
        <f t="shared" ref="E390:H390" si="67">E380</f>
        <v>0</v>
      </c>
      <c r="F390" s="19">
        <f t="shared" si="67"/>
        <v>0</v>
      </c>
      <c r="G390" s="19">
        <f t="shared" si="67"/>
        <v>0</v>
      </c>
      <c r="H390" s="19">
        <f t="shared" si="67"/>
        <v>138</v>
      </c>
      <c r="I390" s="19">
        <f>I306+I311+I316+I321+I326+I340+I350+I355+I360+I365+I370+I375+I380+I385</f>
        <v>0</v>
      </c>
      <c r="J390" s="151"/>
    </row>
    <row r="391" spans="1:24" ht="21" hidden="1" customHeight="1" thickBot="1">
      <c r="A391" s="212"/>
      <c r="B391" s="213"/>
      <c r="C391" s="72">
        <v>2024</v>
      </c>
      <c r="D391" s="19">
        <f t="shared" ref="D391" si="68">E391+F391+G391+H391+I391</f>
        <v>0</v>
      </c>
      <c r="E391" s="19">
        <v>0</v>
      </c>
      <c r="F391" s="19">
        <v>0</v>
      </c>
      <c r="G391" s="19">
        <v>0</v>
      </c>
      <c r="H391" s="20">
        <v>0</v>
      </c>
      <c r="I391" s="19">
        <v>0</v>
      </c>
      <c r="J391" s="50"/>
    </row>
    <row r="392" spans="1:24" ht="21" hidden="1" customHeight="1" thickBot="1">
      <c r="A392" s="212"/>
      <c r="B392" s="213"/>
      <c r="C392" s="72">
        <v>2025</v>
      </c>
      <c r="D392" s="19">
        <f>E392+F392+G392+H392+I392</f>
        <v>0</v>
      </c>
      <c r="E392" s="19">
        <v>0</v>
      </c>
      <c r="F392" s="19">
        <v>0</v>
      </c>
      <c r="G392" s="19">
        <v>0</v>
      </c>
      <c r="H392" s="20">
        <v>0</v>
      </c>
      <c r="I392" s="19">
        <v>0</v>
      </c>
      <c r="J392" s="50"/>
    </row>
    <row r="393" spans="1:24" ht="21" hidden="1" customHeight="1" thickBot="1">
      <c r="A393" s="214"/>
      <c r="B393" s="213"/>
      <c r="C393" s="72">
        <v>2026</v>
      </c>
      <c r="D393" s="19">
        <f t="shared" ref="D393" si="69">E393+F393+G393+H393+I393</f>
        <v>0</v>
      </c>
      <c r="E393" s="19">
        <v>0</v>
      </c>
      <c r="F393" s="19">
        <v>0</v>
      </c>
      <c r="G393" s="19">
        <v>0</v>
      </c>
      <c r="H393" s="20">
        <v>0</v>
      </c>
      <c r="I393" s="19">
        <v>0</v>
      </c>
      <c r="J393" s="50"/>
    </row>
    <row r="394" spans="1:24" ht="13.5" hidden="1" customHeight="1" thickBot="1">
      <c r="A394" s="128" t="s">
        <v>57</v>
      </c>
      <c r="B394" s="129"/>
      <c r="C394" s="25">
        <v>2022</v>
      </c>
      <c r="D394" s="26">
        <f t="shared" ref="D394:I396" si="70">D384</f>
        <v>0</v>
      </c>
      <c r="E394" s="26">
        <f t="shared" si="70"/>
        <v>0</v>
      </c>
      <c r="F394" s="26">
        <f t="shared" si="70"/>
        <v>0</v>
      </c>
      <c r="G394" s="26">
        <f t="shared" si="70"/>
        <v>0</v>
      </c>
      <c r="H394" s="26">
        <f t="shared" si="70"/>
        <v>0</v>
      </c>
      <c r="I394" s="26">
        <f t="shared" si="70"/>
        <v>0</v>
      </c>
      <c r="J394" s="227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50.25" customHeight="1">
      <c r="A395" s="135"/>
      <c r="B395" s="136"/>
      <c r="C395" s="27" t="s">
        <v>86</v>
      </c>
      <c r="D395" s="26">
        <f>D389+D390</f>
        <v>138</v>
      </c>
      <c r="E395" s="26">
        <f t="shared" ref="E395:I395" si="71">E389+E390</f>
        <v>0</v>
      </c>
      <c r="F395" s="26">
        <f t="shared" si="71"/>
        <v>0</v>
      </c>
      <c r="G395" s="26">
        <f t="shared" si="71"/>
        <v>0</v>
      </c>
      <c r="H395" s="26">
        <f t="shared" si="71"/>
        <v>138</v>
      </c>
      <c r="I395" s="26">
        <f t="shared" si="71"/>
        <v>0</v>
      </c>
      <c r="J395" s="228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ht="13.5" hidden="1" thickBot="1">
      <c r="A396" s="135"/>
      <c r="B396" s="136"/>
      <c r="C396" s="27">
        <v>2024</v>
      </c>
      <c r="D396" s="26">
        <f t="shared" si="70"/>
        <v>0</v>
      </c>
      <c r="E396" s="26">
        <f t="shared" si="70"/>
        <v>0</v>
      </c>
      <c r="F396" s="26">
        <f t="shared" si="70"/>
        <v>0</v>
      </c>
      <c r="G396" s="26">
        <f t="shared" si="70"/>
        <v>0</v>
      </c>
      <c r="H396" s="26">
        <f t="shared" si="70"/>
        <v>0</v>
      </c>
      <c r="I396" s="26">
        <f t="shared" si="70"/>
        <v>0</v>
      </c>
      <c r="J396" s="294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ht="13.5" hidden="1" thickBot="1">
      <c r="A397" s="135"/>
      <c r="B397" s="136"/>
      <c r="C397" s="27">
        <v>2025</v>
      </c>
      <c r="D397" s="26">
        <v>0</v>
      </c>
      <c r="E397" s="26">
        <v>0</v>
      </c>
      <c r="F397" s="26">
        <v>0</v>
      </c>
      <c r="G397" s="26">
        <v>0</v>
      </c>
      <c r="H397" s="26">
        <v>0</v>
      </c>
      <c r="I397" s="26">
        <v>0</v>
      </c>
      <c r="J397" s="4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ht="12.75" hidden="1" customHeight="1">
      <c r="A398" s="292"/>
      <c r="B398" s="293"/>
      <c r="C398" s="27">
        <v>2026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4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ht="13.5" thickBot="1">
      <c r="A399" s="224" t="s">
        <v>44</v>
      </c>
      <c r="B399" s="225"/>
      <c r="C399" s="225"/>
      <c r="D399" s="225"/>
      <c r="E399" s="225"/>
      <c r="F399" s="225"/>
      <c r="G399" s="225"/>
      <c r="H399" s="225"/>
      <c r="I399" s="225"/>
      <c r="J399" s="22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ht="15.75" thickBot="1">
      <c r="A400" s="124">
        <v>1</v>
      </c>
      <c r="B400" s="126" t="s">
        <v>45</v>
      </c>
      <c r="C400" s="18">
        <v>2022</v>
      </c>
      <c r="D400" s="19">
        <f>E400+F400+G400+H400+I400</f>
        <v>1.7</v>
      </c>
      <c r="E400" s="19">
        <v>0</v>
      </c>
      <c r="F400" s="19">
        <v>0</v>
      </c>
      <c r="G400" s="19">
        <v>0</v>
      </c>
      <c r="H400" s="19">
        <v>1.7</v>
      </c>
      <c r="I400" s="37">
        <v>0</v>
      </c>
      <c r="J400" s="148" t="s">
        <v>47</v>
      </c>
    </row>
    <row r="401" spans="1:24" ht="51" customHeight="1" thickBot="1">
      <c r="A401" s="194"/>
      <c r="B401" s="196"/>
      <c r="C401" s="21">
        <v>2023</v>
      </c>
      <c r="D401" s="19">
        <f>E401+F401+G401+H401+I401</f>
        <v>0</v>
      </c>
      <c r="E401" s="20">
        <v>0</v>
      </c>
      <c r="F401" s="20">
        <v>0</v>
      </c>
      <c r="G401" s="20">
        <v>0</v>
      </c>
      <c r="H401" s="20">
        <v>0</v>
      </c>
      <c r="I401" s="38">
        <v>0</v>
      </c>
      <c r="J401" s="149"/>
    </row>
    <row r="402" spans="1:24" ht="18.75" hidden="1" customHeight="1" thickBot="1">
      <c r="A402" s="194"/>
      <c r="B402" s="196"/>
      <c r="C402" s="21">
        <v>2024</v>
      </c>
      <c r="D402" s="19">
        <f>E402+F402+G402+H402+I402</f>
        <v>1.7</v>
      </c>
      <c r="E402" s="20">
        <v>0</v>
      </c>
      <c r="F402" s="20">
        <v>0</v>
      </c>
      <c r="G402" s="20">
        <v>0</v>
      </c>
      <c r="H402" s="20">
        <v>1.7</v>
      </c>
      <c r="I402" s="38">
        <v>0</v>
      </c>
      <c r="J402" s="149"/>
    </row>
    <row r="403" spans="1:24" ht="18.75" hidden="1" customHeight="1" thickBot="1">
      <c r="A403" s="194"/>
      <c r="B403" s="196"/>
      <c r="C403" s="21">
        <v>2025</v>
      </c>
      <c r="D403" s="19">
        <v>1.7</v>
      </c>
      <c r="E403" s="20">
        <v>0</v>
      </c>
      <c r="F403" s="20">
        <v>0</v>
      </c>
      <c r="G403" s="20">
        <v>0</v>
      </c>
      <c r="H403" s="20">
        <v>1.7</v>
      </c>
      <c r="I403" s="38">
        <v>0</v>
      </c>
      <c r="J403" s="50"/>
    </row>
    <row r="404" spans="1:24" ht="18.75" hidden="1" customHeight="1" thickBot="1">
      <c r="A404" s="195"/>
      <c r="B404" s="197"/>
      <c r="C404" s="21">
        <v>2026</v>
      </c>
      <c r="D404" s="19">
        <v>1.7</v>
      </c>
      <c r="E404" s="20">
        <v>0</v>
      </c>
      <c r="F404" s="20">
        <v>0</v>
      </c>
      <c r="G404" s="20">
        <v>0</v>
      </c>
      <c r="H404" s="20">
        <v>1.7</v>
      </c>
      <c r="I404" s="38">
        <v>0</v>
      </c>
      <c r="J404" s="50"/>
    </row>
    <row r="405" spans="1:24" ht="18.75" customHeight="1" thickBot="1">
      <c r="A405" s="212" t="s">
        <v>85</v>
      </c>
      <c r="B405" s="213"/>
      <c r="C405" s="71">
        <v>2022</v>
      </c>
      <c r="D405" s="19">
        <f>D400</f>
        <v>1.7</v>
      </c>
      <c r="E405" s="19">
        <f t="shared" ref="E405:I405" si="72">E400</f>
        <v>0</v>
      </c>
      <c r="F405" s="19">
        <f t="shared" si="72"/>
        <v>0</v>
      </c>
      <c r="G405" s="19">
        <f t="shared" si="72"/>
        <v>0</v>
      </c>
      <c r="H405" s="19">
        <f t="shared" si="72"/>
        <v>1.7</v>
      </c>
      <c r="I405" s="19">
        <f t="shared" si="72"/>
        <v>0</v>
      </c>
      <c r="J405" s="50"/>
    </row>
    <row r="406" spans="1:24" ht="18.75" customHeight="1" thickBot="1">
      <c r="A406" s="212"/>
      <c r="B406" s="213"/>
      <c r="C406" s="72">
        <v>2023</v>
      </c>
      <c r="D406" s="19">
        <f>D401</f>
        <v>0</v>
      </c>
      <c r="E406" s="19">
        <f t="shared" ref="E406:I406" si="73">E401</f>
        <v>0</v>
      </c>
      <c r="F406" s="19">
        <f t="shared" si="73"/>
        <v>0</v>
      </c>
      <c r="G406" s="19">
        <f t="shared" si="73"/>
        <v>0</v>
      </c>
      <c r="H406" s="19">
        <f t="shared" si="73"/>
        <v>0</v>
      </c>
      <c r="I406" s="19">
        <f t="shared" si="73"/>
        <v>0</v>
      </c>
      <c r="J406" s="50"/>
    </row>
    <row r="407" spans="1:24" ht="18.75" hidden="1" customHeight="1" thickBot="1">
      <c r="A407" s="212"/>
      <c r="B407" s="213"/>
      <c r="C407" s="72">
        <v>2024</v>
      </c>
      <c r="D407" s="19">
        <f t="shared" ref="D407" si="74">E407+F407+G407+H407+I407</f>
        <v>0</v>
      </c>
      <c r="E407" s="19">
        <v>0</v>
      </c>
      <c r="F407" s="19">
        <v>0</v>
      </c>
      <c r="G407" s="19">
        <v>0</v>
      </c>
      <c r="H407" s="20">
        <v>0</v>
      </c>
      <c r="I407" s="19">
        <v>0</v>
      </c>
      <c r="J407" s="50"/>
    </row>
    <row r="408" spans="1:24" ht="18.75" hidden="1" customHeight="1" thickBot="1">
      <c r="A408" s="212"/>
      <c r="B408" s="213"/>
      <c r="C408" s="72">
        <v>2025</v>
      </c>
      <c r="D408" s="19">
        <f>E408+F408+G408+H408+I408</f>
        <v>0</v>
      </c>
      <c r="E408" s="19">
        <v>0</v>
      </c>
      <c r="F408" s="19">
        <v>0</v>
      </c>
      <c r="G408" s="19">
        <v>0</v>
      </c>
      <c r="H408" s="20">
        <v>0</v>
      </c>
      <c r="I408" s="19">
        <v>0</v>
      </c>
      <c r="J408" s="50"/>
    </row>
    <row r="409" spans="1:24" ht="18.75" hidden="1" customHeight="1" thickBot="1">
      <c r="A409" s="214"/>
      <c r="B409" s="213"/>
      <c r="C409" s="72">
        <v>2026</v>
      </c>
      <c r="D409" s="19">
        <f t="shared" ref="D409" si="75">E409+F409+G409+H409+I409</f>
        <v>0</v>
      </c>
      <c r="E409" s="19">
        <v>0</v>
      </c>
      <c r="F409" s="19">
        <v>0</v>
      </c>
      <c r="G409" s="19">
        <v>0</v>
      </c>
      <c r="H409" s="20">
        <v>0</v>
      </c>
      <c r="I409" s="19">
        <v>0</v>
      </c>
      <c r="J409" s="50"/>
    </row>
    <row r="410" spans="1:24" ht="13.5" hidden="1" thickBot="1">
      <c r="A410" s="230" t="s">
        <v>58</v>
      </c>
      <c r="B410" s="231"/>
      <c r="C410" s="25">
        <v>2022</v>
      </c>
      <c r="D410" s="26">
        <f t="shared" ref="D410:I410" si="76">D400</f>
        <v>1.7</v>
      </c>
      <c r="E410" s="26">
        <f t="shared" si="76"/>
        <v>0</v>
      </c>
      <c r="F410" s="26">
        <f t="shared" si="76"/>
        <v>0</v>
      </c>
      <c r="G410" s="26">
        <f t="shared" si="76"/>
        <v>0</v>
      </c>
      <c r="H410" s="26">
        <f t="shared" si="76"/>
        <v>1.7</v>
      </c>
      <c r="I410" s="26">
        <f t="shared" si="76"/>
        <v>0</v>
      </c>
      <c r="J410" s="23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ht="38.25" customHeight="1" thickBot="1">
      <c r="A411" s="232"/>
      <c r="B411" s="233"/>
      <c r="C411" s="27" t="s">
        <v>86</v>
      </c>
      <c r="D411" s="26">
        <f>D405+D406</f>
        <v>1.7</v>
      </c>
      <c r="E411" s="26">
        <f t="shared" ref="E411:I411" si="77">E405+E406</f>
        <v>0</v>
      </c>
      <c r="F411" s="26">
        <f t="shared" si="77"/>
        <v>0</v>
      </c>
      <c r="G411" s="26">
        <f t="shared" si="77"/>
        <v>0</v>
      </c>
      <c r="H411" s="26">
        <f t="shared" si="77"/>
        <v>1.7</v>
      </c>
      <c r="I411" s="26">
        <f t="shared" si="77"/>
        <v>0</v>
      </c>
      <c r="J411" s="237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ht="12.75" hidden="1">
      <c r="A412" s="232"/>
      <c r="B412" s="233"/>
      <c r="C412" s="27">
        <v>2024</v>
      </c>
      <c r="D412" s="26">
        <f>H412</f>
        <v>1.7</v>
      </c>
      <c r="E412" s="26">
        <v>0</v>
      </c>
      <c r="F412" s="26">
        <v>0</v>
      </c>
      <c r="G412" s="26">
        <v>0</v>
      </c>
      <c r="H412" s="26">
        <v>1.7</v>
      </c>
      <c r="I412" s="26">
        <v>0</v>
      </c>
      <c r="J412" s="237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12.75" hidden="1">
      <c r="A413" s="232"/>
      <c r="B413" s="233"/>
      <c r="C413" s="27">
        <v>2025</v>
      </c>
      <c r="D413" s="26">
        <f t="shared" ref="D413:I414" si="78">D401</f>
        <v>0</v>
      </c>
      <c r="E413" s="26">
        <f t="shared" si="78"/>
        <v>0</v>
      </c>
      <c r="F413" s="26">
        <f t="shared" si="78"/>
        <v>0</v>
      </c>
      <c r="G413" s="26">
        <f t="shared" si="78"/>
        <v>0</v>
      </c>
      <c r="H413" s="26">
        <f t="shared" si="78"/>
        <v>0</v>
      </c>
      <c r="I413" s="26">
        <f t="shared" si="78"/>
        <v>0</v>
      </c>
      <c r="J413" s="237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22.5" hidden="1" customHeight="1">
      <c r="A414" s="234"/>
      <c r="B414" s="235"/>
      <c r="C414" s="79">
        <v>2026</v>
      </c>
      <c r="D414" s="87">
        <f t="shared" si="78"/>
        <v>1.7</v>
      </c>
      <c r="E414" s="87">
        <f t="shared" si="78"/>
        <v>0</v>
      </c>
      <c r="F414" s="87">
        <f t="shared" si="78"/>
        <v>0</v>
      </c>
      <c r="G414" s="87">
        <f t="shared" si="78"/>
        <v>0</v>
      </c>
      <c r="H414" s="87">
        <f t="shared" si="78"/>
        <v>1.7</v>
      </c>
      <c r="I414" s="87">
        <f t="shared" si="78"/>
        <v>0</v>
      </c>
      <c r="J414" s="238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22.5" customHeight="1" thickBot="1">
      <c r="A415" s="246" t="s">
        <v>101</v>
      </c>
      <c r="B415" s="247"/>
      <c r="C415" s="77">
        <v>2022</v>
      </c>
      <c r="D415" s="78">
        <f>D41+D99+D145+D222+D273+D368+D389+D405</f>
        <v>39807.258430000002</v>
      </c>
      <c r="E415" s="78">
        <f t="shared" ref="E415:I415" si="79">E41+E99+E145+E222+E273+E368+E389+E405</f>
        <v>154.1</v>
      </c>
      <c r="F415" s="78">
        <f t="shared" si="79"/>
        <v>6236.6190100000003</v>
      </c>
      <c r="G415" s="78">
        <f t="shared" si="79"/>
        <v>4238.9585700000007</v>
      </c>
      <c r="H415" s="78">
        <f t="shared" si="79"/>
        <v>29177.580850000002</v>
      </c>
      <c r="I415" s="78">
        <f t="shared" si="79"/>
        <v>0</v>
      </c>
      <c r="J415" s="244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22.5" customHeight="1" thickBot="1">
      <c r="A416" s="248"/>
      <c r="B416" s="249"/>
      <c r="C416" s="77">
        <v>2023</v>
      </c>
      <c r="D416" s="78">
        <f>D42+D100+D146+D223+D274+D369+D390+D406</f>
        <v>39632.463040000002</v>
      </c>
      <c r="E416" s="78">
        <f t="shared" ref="E416:I416" si="80">E42+E100+E146+E223+E274+E369+E390+E406</f>
        <v>161.69999999999999</v>
      </c>
      <c r="F416" s="78">
        <f t="shared" si="80"/>
        <v>5569.0930000000008</v>
      </c>
      <c r="G416" s="78">
        <f t="shared" si="80"/>
        <v>1803.9284600000001</v>
      </c>
      <c r="H416" s="78">
        <f t="shared" si="80"/>
        <v>32097.741579999998</v>
      </c>
      <c r="I416" s="78">
        <f t="shared" si="80"/>
        <v>0</v>
      </c>
      <c r="J416" s="245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35.25" customHeight="1" thickBot="1">
      <c r="A417" s="250" t="s">
        <v>102</v>
      </c>
      <c r="B417" s="251"/>
      <c r="C417" s="77" t="s">
        <v>86</v>
      </c>
      <c r="D417" s="78">
        <f>D415+D416</f>
        <v>79439.721470000004</v>
      </c>
      <c r="E417" s="78">
        <f t="shared" ref="E417:I417" si="81">E415+E416</f>
        <v>315.79999999999995</v>
      </c>
      <c r="F417" s="78">
        <f t="shared" si="81"/>
        <v>11805.712010000001</v>
      </c>
      <c r="G417" s="78">
        <f t="shared" si="81"/>
        <v>6042.8870300000008</v>
      </c>
      <c r="H417" s="78">
        <f t="shared" si="81"/>
        <v>61275.32243</v>
      </c>
      <c r="I417" s="78">
        <f t="shared" si="81"/>
        <v>0</v>
      </c>
      <c r="J417" s="80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16.5" thickBot="1">
      <c r="A418" s="239" t="s">
        <v>50</v>
      </c>
      <c r="B418" s="240"/>
      <c r="C418" s="240"/>
      <c r="D418" s="240"/>
      <c r="E418" s="240"/>
      <c r="F418" s="240"/>
      <c r="G418" s="240"/>
      <c r="H418" s="240"/>
      <c r="I418" s="240"/>
      <c r="J418" s="241"/>
    </row>
    <row r="419" spans="1:24" ht="15.75" thickBot="1">
      <c r="A419" s="242" t="s">
        <v>49</v>
      </c>
      <c r="B419" s="243"/>
      <c r="C419" s="243"/>
      <c r="D419" s="243"/>
      <c r="E419" s="243"/>
      <c r="F419" s="243"/>
      <c r="G419" s="243"/>
      <c r="H419" s="243"/>
      <c r="I419" s="243"/>
      <c r="J419" s="123"/>
    </row>
    <row r="420" spans="1:24" ht="20.25" customHeight="1" thickBot="1">
      <c r="A420" s="124">
        <v>1</v>
      </c>
      <c r="B420" s="126" t="s">
        <v>46</v>
      </c>
      <c r="C420" s="18">
        <v>2022</v>
      </c>
      <c r="D420" s="19">
        <f>E420+F420+G420+H420+I420</f>
        <v>1263.2012199999999</v>
      </c>
      <c r="E420" s="19">
        <v>0</v>
      </c>
      <c r="F420" s="19">
        <v>1111.61707</v>
      </c>
      <c r="G420" s="19">
        <v>0</v>
      </c>
      <c r="H420" s="19">
        <v>151.58414999999999</v>
      </c>
      <c r="I420" s="37">
        <v>0</v>
      </c>
      <c r="J420" s="148" t="s">
        <v>47</v>
      </c>
    </row>
    <row r="421" spans="1:24" ht="50.25" customHeight="1" thickBot="1">
      <c r="A421" s="194"/>
      <c r="B421" s="196"/>
      <c r="C421" s="21">
        <v>2023</v>
      </c>
      <c r="D421" s="19">
        <f>E421+F421+G421+H421+I421</f>
        <v>986.71464000000003</v>
      </c>
      <c r="E421" s="19">
        <v>0</v>
      </c>
      <c r="F421" s="20">
        <v>868.30888000000004</v>
      </c>
      <c r="G421" s="19">
        <v>0</v>
      </c>
      <c r="H421" s="20">
        <v>118.40576</v>
      </c>
      <c r="I421" s="38">
        <v>0</v>
      </c>
      <c r="J421" s="149"/>
    </row>
    <row r="422" spans="1:24" ht="29.25" hidden="1" customHeight="1" thickBot="1">
      <c r="A422" s="194"/>
      <c r="B422" s="196"/>
      <c r="C422" s="21">
        <v>2024</v>
      </c>
      <c r="D422" s="19">
        <f>E422+F422+G422+H422+I422</f>
        <v>592.98851000000002</v>
      </c>
      <c r="E422" s="19">
        <v>0</v>
      </c>
      <c r="F422" s="20">
        <v>515.9</v>
      </c>
      <c r="G422" s="19">
        <v>0</v>
      </c>
      <c r="H422" s="20">
        <v>77.088509999999999</v>
      </c>
      <c r="I422" s="38">
        <v>0</v>
      </c>
      <c r="J422" s="149"/>
    </row>
    <row r="423" spans="1:24" ht="29.25" hidden="1" customHeight="1" thickBot="1">
      <c r="A423" s="194"/>
      <c r="B423" s="196"/>
      <c r="C423" s="21">
        <v>2025</v>
      </c>
      <c r="D423" s="19">
        <v>592.98851000000002</v>
      </c>
      <c r="E423" s="19">
        <v>0</v>
      </c>
      <c r="F423" s="20">
        <v>515.9</v>
      </c>
      <c r="G423" s="19">
        <v>0</v>
      </c>
      <c r="H423" s="20">
        <v>77.088509999999999</v>
      </c>
      <c r="I423" s="38">
        <v>0</v>
      </c>
      <c r="J423" s="149"/>
    </row>
    <row r="424" spans="1:24" ht="29.25" hidden="1" customHeight="1" thickBot="1">
      <c r="A424" s="195"/>
      <c r="B424" s="197"/>
      <c r="C424" s="21">
        <v>2026</v>
      </c>
      <c r="D424" s="19">
        <v>592.98851000000002</v>
      </c>
      <c r="E424" s="19">
        <v>0</v>
      </c>
      <c r="F424" s="20">
        <v>515.9</v>
      </c>
      <c r="G424" s="19">
        <v>0</v>
      </c>
      <c r="H424" s="20">
        <v>77.088509999999999</v>
      </c>
      <c r="I424" s="38">
        <v>0</v>
      </c>
      <c r="J424" s="150"/>
    </row>
    <row r="425" spans="1:24" ht="29.25" customHeight="1" thickBot="1">
      <c r="A425" s="124">
        <v>2</v>
      </c>
      <c r="B425" s="126" t="s">
        <v>62</v>
      </c>
      <c r="C425" s="18">
        <v>2022</v>
      </c>
      <c r="D425" s="19">
        <f>E425+F425+G425+H425+I425</f>
        <v>106.556</v>
      </c>
      <c r="E425" s="19">
        <v>0</v>
      </c>
      <c r="F425" s="19">
        <v>0</v>
      </c>
      <c r="G425" s="19">
        <v>0</v>
      </c>
      <c r="H425" s="19">
        <v>106.556</v>
      </c>
      <c r="I425" s="37">
        <v>0</v>
      </c>
      <c r="J425" s="150"/>
    </row>
    <row r="426" spans="1:24" ht="29.25" hidden="1" customHeight="1" thickBot="1">
      <c r="A426" s="194"/>
      <c r="B426" s="196"/>
      <c r="C426" s="21">
        <v>2023</v>
      </c>
      <c r="D426" s="19">
        <f>E426+F426+G426+H426+I426</f>
        <v>3368.57</v>
      </c>
      <c r="E426" s="19">
        <v>0</v>
      </c>
      <c r="F426" s="20">
        <v>2964.3</v>
      </c>
      <c r="G426" s="19">
        <v>0</v>
      </c>
      <c r="H426" s="20">
        <v>404.27</v>
      </c>
      <c r="I426" s="38">
        <v>0</v>
      </c>
      <c r="J426" s="150"/>
    </row>
    <row r="427" spans="1:24" ht="29.25" hidden="1" customHeight="1" thickBot="1">
      <c r="A427" s="194"/>
      <c r="B427" s="196"/>
      <c r="C427" s="21">
        <v>2024</v>
      </c>
      <c r="D427" s="19">
        <f>E427+F427+G427+H427+I427</f>
        <v>2152.415</v>
      </c>
      <c r="E427" s="19">
        <v>0</v>
      </c>
      <c r="F427" s="20">
        <v>1872.6</v>
      </c>
      <c r="G427" s="19">
        <v>0</v>
      </c>
      <c r="H427" s="20">
        <v>279.815</v>
      </c>
      <c r="I427" s="38">
        <v>0</v>
      </c>
      <c r="J427" s="150"/>
    </row>
    <row r="428" spans="1:24" ht="29.25" hidden="1" customHeight="1" thickBot="1">
      <c r="A428" s="194"/>
      <c r="B428" s="196"/>
      <c r="C428" s="21">
        <v>2025</v>
      </c>
      <c r="D428" s="19">
        <v>2152.415</v>
      </c>
      <c r="E428" s="19">
        <v>0</v>
      </c>
      <c r="F428" s="20">
        <v>1872.6</v>
      </c>
      <c r="G428" s="19">
        <v>0</v>
      </c>
      <c r="H428" s="20">
        <v>279.815</v>
      </c>
      <c r="I428" s="38">
        <v>0</v>
      </c>
      <c r="J428" s="150"/>
    </row>
    <row r="429" spans="1:24" ht="29.25" hidden="1" customHeight="1" thickBot="1">
      <c r="A429" s="195"/>
      <c r="B429" s="197"/>
      <c r="C429" s="21">
        <v>2026</v>
      </c>
      <c r="D429" s="19">
        <f>D427</f>
        <v>2152.415</v>
      </c>
      <c r="E429" s="19">
        <v>0</v>
      </c>
      <c r="F429" s="20">
        <v>1872.6</v>
      </c>
      <c r="G429" s="19">
        <v>0</v>
      </c>
      <c r="H429" s="20">
        <v>279.815</v>
      </c>
      <c r="I429" s="38">
        <v>0</v>
      </c>
      <c r="J429" s="150"/>
    </row>
    <row r="430" spans="1:24" ht="29.25" customHeight="1" thickBot="1">
      <c r="A430" s="124">
        <v>2</v>
      </c>
      <c r="B430" s="126" t="s">
        <v>62</v>
      </c>
      <c r="C430" s="18">
        <v>2022</v>
      </c>
      <c r="D430" s="19">
        <f>E430+F430+G430+H430+I430</f>
        <v>493</v>
      </c>
      <c r="E430" s="19">
        <v>0</v>
      </c>
      <c r="F430" s="19">
        <v>433.8</v>
      </c>
      <c r="G430" s="19">
        <v>0</v>
      </c>
      <c r="H430" s="19">
        <v>59.2</v>
      </c>
      <c r="I430" s="37">
        <v>0</v>
      </c>
      <c r="J430" s="150"/>
    </row>
    <row r="431" spans="1:24" ht="29.25" hidden="1" customHeight="1" thickBot="1">
      <c r="A431" s="194"/>
      <c r="B431" s="196"/>
      <c r="C431" s="21">
        <v>2023</v>
      </c>
      <c r="D431" s="19">
        <f>E431+F431+G431+H431+I431</f>
        <v>3368.57</v>
      </c>
      <c r="E431" s="19">
        <v>0</v>
      </c>
      <c r="F431" s="20">
        <v>2964.3</v>
      </c>
      <c r="G431" s="19">
        <v>0</v>
      </c>
      <c r="H431" s="20">
        <v>404.27</v>
      </c>
      <c r="I431" s="38">
        <v>0</v>
      </c>
      <c r="J431" s="150"/>
    </row>
    <row r="432" spans="1:24" ht="29.25" hidden="1" customHeight="1" thickBot="1">
      <c r="A432" s="194"/>
      <c r="B432" s="196"/>
      <c r="C432" s="21">
        <v>2024</v>
      </c>
      <c r="D432" s="19">
        <f>E432+F432+G432+H432+I432</f>
        <v>2152.415</v>
      </c>
      <c r="E432" s="19">
        <v>0</v>
      </c>
      <c r="F432" s="20">
        <v>1872.6</v>
      </c>
      <c r="G432" s="19">
        <v>0</v>
      </c>
      <c r="H432" s="20">
        <v>279.815</v>
      </c>
      <c r="I432" s="38">
        <v>0</v>
      </c>
      <c r="J432" s="150"/>
    </row>
    <row r="433" spans="1:24" ht="29.25" hidden="1" customHeight="1" thickBot="1">
      <c r="A433" s="194"/>
      <c r="B433" s="196"/>
      <c r="C433" s="21">
        <v>2025</v>
      </c>
      <c r="D433" s="19">
        <v>2152.415</v>
      </c>
      <c r="E433" s="19">
        <v>0</v>
      </c>
      <c r="F433" s="20">
        <v>1872.6</v>
      </c>
      <c r="G433" s="19">
        <v>0</v>
      </c>
      <c r="H433" s="20">
        <v>279.815</v>
      </c>
      <c r="I433" s="38">
        <v>0</v>
      </c>
      <c r="J433" s="150"/>
    </row>
    <row r="434" spans="1:24" ht="29.25" hidden="1" customHeight="1" thickBot="1">
      <c r="A434" s="195"/>
      <c r="B434" s="197"/>
      <c r="C434" s="21">
        <v>2026</v>
      </c>
      <c r="D434" s="19">
        <f>D432</f>
        <v>2152.415</v>
      </c>
      <c r="E434" s="19">
        <v>0</v>
      </c>
      <c r="F434" s="20">
        <v>1872.6</v>
      </c>
      <c r="G434" s="19">
        <v>0</v>
      </c>
      <c r="H434" s="20">
        <v>279.815</v>
      </c>
      <c r="I434" s="38">
        <v>0</v>
      </c>
      <c r="J434" s="150"/>
    </row>
    <row r="435" spans="1:24" ht="29.25" hidden="1" customHeight="1" thickBot="1">
      <c r="A435" s="47"/>
      <c r="B435" s="61"/>
      <c r="C435" s="22"/>
      <c r="D435" s="19"/>
      <c r="E435" s="19"/>
      <c r="F435" s="23"/>
      <c r="G435" s="19"/>
      <c r="H435" s="23"/>
      <c r="I435" s="40"/>
      <c r="J435" s="150"/>
    </row>
    <row r="436" spans="1:24" ht="20.25" customHeight="1" thickBot="1">
      <c r="A436" s="124">
        <v>2</v>
      </c>
      <c r="B436" s="126" t="s">
        <v>62</v>
      </c>
      <c r="C436" s="18">
        <v>2022</v>
      </c>
      <c r="D436" s="19">
        <f>E436+F436+G436+H436+I436</f>
        <v>2188.3000000000002</v>
      </c>
      <c r="E436" s="19">
        <v>0</v>
      </c>
      <c r="F436" s="19">
        <v>1925.7</v>
      </c>
      <c r="G436" s="19">
        <v>0</v>
      </c>
      <c r="H436" s="19">
        <v>262.60000000000002</v>
      </c>
      <c r="I436" s="37">
        <v>0</v>
      </c>
      <c r="J436" s="151"/>
      <c r="K436" s="11"/>
      <c r="L436" s="11"/>
      <c r="M436" s="11"/>
      <c r="N436" s="11"/>
      <c r="O436" s="11"/>
      <c r="P436" s="11"/>
    </row>
    <row r="437" spans="1:24" ht="21.75" customHeight="1" thickBot="1">
      <c r="A437" s="194"/>
      <c r="B437" s="196"/>
      <c r="C437" s="21">
        <v>2023</v>
      </c>
      <c r="D437" s="19">
        <f>E437+F437+G437+H437+I437</f>
        <v>3368.57</v>
      </c>
      <c r="E437" s="19">
        <v>0</v>
      </c>
      <c r="F437" s="20">
        <v>2964.3</v>
      </c>
      <c r="G437" s="19">
        <v>0</v>
      </c>
      <c r="H437" s="20">
        <v>404.27</v>
      </c>
      <c r="I437" s="38">
        <v>0</v>
      </c>
      <c r="J437" s="151"/>
    </row>
    <row r="438" spans="1:24" ht="30" hidden="1" customHeight="1" thickBot="1">
      <c r="A438" s="194"/>
      <c r="B438" s="196"/>
      <c r="C438" s="21">
        <v>2024</v>
      </c>
      <c r="D438" s="19">
        <f>E438+F438+G438+H438+I438</f>
        <v>2152.415</v>
      </c>
      <c r="E438" s="19">
        <v>0</v>
      </c>
      <c r="F438" s="20">
        <v>1872.6</v>
      </c>
      <c r="G438" s="19">
        <v>0</v>
      </c>
      <c r="H438" s="20">
        <v>279.815</v>
      </c>
      <c r="I438" s="38">
        <v>0</v>
      </c>
      <c r="J438" s="151"/>
    </row>
    <row r="439" spans="1:24" ht="30" hidden="1" customHeight="1" thickBot="1">
      <c r="A439" s="194"/>
      <c r="B439" s="196"/>
      <c r="C439" s="21">
        <v>2025</v>
      </c>
      <c r="D439" s="19">
        <v>2152.415</v>
      </c>
      <c r="E439" s="19">
        <v>0</v>
      </c>
      <c r="F439" s="20">
        <v>1872.6</v>
      </c>
      <c r="G439" s="19">
        <v>0</v>
      </c>
      <c r="H439" s="20">
        <v>279.815</v>
      </c>
      <c r="I439" s="38">
        <v>0</v>
      </c>
      <c r="J439" s="151"/>
    </row>
    <row r="440" spans="1:24" ht="25.5" hidden="1" customHeight="1" thickBot="1">
      <c r="A440" s="195"/>
      <c r="B440" s="197"/>
      <c r="C440" s="21">
        <v>2026</v>
      </c>
      <c r="D440" s="19">
        <f>D438</f>
        <v>2152.415</v>
      </c>
      <c r="E440" s="19">
        <v>0</v>
      </c>
      <c r="F440" s="20">
        <v>1872.6</v>
      </c>
      <c r="G440" s="19">
        <v>0</v>
      </c>
      <c r="H440" s="20">
        <v>279.815</v>
      </c>
      <c r="I440" s="38">
        <v>0</v>
      </c>
      <c r="J440" s="151"/>
    </row>
    <row r="441" spans="1:24" ht="25.5" customHeight="1" thickBot="1">
      <c r="A441" s="153" t="s">
        <v>85</v>
      </c>
      <c r="B441" s="154"/>
      <c r="C441" s="71">
        <v>2022</v>
      </c>
      <c r="D441" s="19">
        <f>D420+D425+D430+D436</f>
        <v>4051.0572200000001</v>
      </c>
      <c r="E441" s="19">
        <f t="shared" ref="E441:I441" si="82">E420+E425+E430+E436</f>
        <v>0</v>
      </c>
      <c r="F441" s="19">
        <f t="shared" si="82"/>
        <v>3471.1170700000002</v>
      </c>
      <c r="G441" s="19">
        <f t="shared" si="82"/>
        <v>0</v>
      </c>
      <c r="H441" s="19">
        <f t="shared" si="82"/>
        <v>579.94015000000002</v>
      </c>
      <c r="I441" s="19">
        <f t="shared" si="82"/>
        <v>0</v>
      </c>
      <c r="J441" s="151"/>
    </row>
    <row r="442" spans="1:24" ht="25.5" customHeight="1" thickBot="1">
      <c r="A442" s="155"/>
      <c r="B442" s="156"/>
      <c r="C442" s="72">
        <v>2023</v>
      </c>
      <c r="D442" s="19">
        <f>D421+D437</f>
        <v>4355.2846399999999</v>
      </c>
      <c r="E442" s="19">
        <f t="shared" ref="E442:I442" si="83">E421+E437</f>
        <v>0</v>
      </c>
      <c r="F442" s="19">
        <f t="shared" si="83"/>
        <v>3832.6088800000002</v>
      </c>
      <c r="G442" s="19">
        <f t="shared" si="83"/>
        <v>0</v>
      </c>
      <c r="H442" s="19">
        <f t="shared" si="83"/>
        <v>522.67575999999997</v>
      </c>
      <c r="I442" s="19">
        <f t="shared" si="83"/>
        <v>0</v>
      </c>
      <c r="J442" s="151"/>
    </row>
    <row r="443" spans="1:24" ht="25.5" hidden="1" customHeight="1" thickBot="1">
      <c r="A443" s="155"/>
      <c r="B443" s="156"/>
      <c r="C443" s="72">
        <v>2024</v>
      </c>
      <c r="D443" s="19">
        <f t="shared" ref="D443" si="84">E443+F443+G443+H443+I443</f>
        <v>0</v>
      </c>
      <c r="E443" s="19">
        <v>0</v>
      </c>
      <c r="F443" s="19">
        <v>0</v>
      </c>
      <c r="G443" s="19">
        <v>0</v>
      </c>
      <c r="H443" s="20">
        <v>0</v>
      </c>
      <c r="I443" s="19">
        <v>0</v>
      </c>
      <c r="J443" s="151"/>
    </row>
    <row r="444" spans="1:24" ht="25.5" hidden="1" customHeight="1" thickBot="1">
      <c r="A444" s="155"/>
      <c r="B444" s="156"/>
      <c r="C444" s="72">
        <v>2025</v>
      </c>
      <c r="D444" s="19">
        <f>E444+F444+G444+H444+I444</f>
        <v>0</v>
      </c>
      <c r="E444" s="19">
        <v>0</v>
      </c>
      <c r="F444" s="19">
        <v>0</v>
      </c>
      <c r="G444" s="19">
        <v>0</v>
      </c>
      <c r="H444" s="20">
        <v>0</v>
      </c>
      <c r="I444" s="19">
        <v>0</v>
      </c>
      <c r="J444" s="151"/>
    </row>
    <row r="445" spans="1:24" ht="25.5" hidden="1" customHeight="1" thickBot="1">
      <c r="A445" s="157"/>
      <c r="B445" s="158"/>
      <c r="C445" s="72">
        <v>2026</v>
      </c>
      <c r="D445" s="19">
        <f t="shared" ref="D445" si="85">E445+F445+G445+H445+I445</f>
        <v>0</v>
      </c>
      <c r="E445" s="19">
        <v>0</v>
      </c>
      <c r="F445" s="19">
        <v>0</v>
      </c>
      <c r="G445" s="19">
        <v>0</v>
      </c>
      <c r="H445" s="20">
        <v>0</v>
      </c>
      <c r="I445" s="19">
        <v>0</v>
      </c>
      <c r="J445" s="151"/>
    </row>
    <row r="446" spans="1:24" ht="13.5" hidden="1" thickBot="1">
      <c r="A446" s="128" t="s">
        <v>59</v>
      </c>
      <c r="B446" s="129"/>
      <c r="C446" s="25">
        <v>2022</v>
      </c>
      <c r="D446" s="26">
        <f>D420+D436</f>
        <v>3451.5012200000001</v>
      </c>
      <c r="E446" s="26">
        <f t="shared" ref="E446:I446" si="86">E420+E436</f>
        <v>0</v>
      </c>
      <c r="F446" s="26">
        <f t="shared" si="86"/>
        <v>3037.3170700000001</v>
      </c>
      <c r="G446" s="26">
        <f t="shared" si="86"/>
        <v>0</v>
      </c>
      <c r="H446" s="26">
        <f t="shared" si="86"/>
        <v>414.18415000000005</v>
      </c>
      <c r="I446" s="26">
        <f t="shared" si="86"/>
        <v>0</v>
      </c>
      <c r="J446" s="15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51" customHeight="1" thickBot="1">
      <c r="A447" s="135"/>
      <c r="B447" s="136"/>
      <c r="C447" s="27" t="s">
        <v>86</v>
      </c>
      <c r="D447" s="26">
        <f>D441+D442</f>
        <v>8406.3418600000005</v>
      </c>
      <c r="E447" s="26">
        <f t="shared" ref="E447:I447" si="87">E441+E442</f>
        <v>0</v>
      </c>
      <c r="F447" s="26">
        <f t="shared" si="87"/>
        <v>7303.72595</v>
      </c>
      <c r="G447" s="26">
        <f t="shared" si="87"/>
        <v>0</v>
      </c>
      <c r="H447" s="26">
        <f t="shared" si="87"/>
        <v>1102.61591</v>
      </c>
      <c r="I447" s="26">
        <f t="shared" si="87"/>
        <v>0</v>
      </c>
      <c r="J447" s="15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35.25" hidden="1" customHeight="1" thickBot="1">
      <c r="A448" s="135"/>
      <c r="B448" s="136"/>
      <c r="C448" s="27">
        <v>2024</v>
      </c>
      <c r="D448" s="26">
        <f>D422+D438</f>
        <v>2745.4035100000001</v>
      </c>
      <c r="E448" s="26">
        <f t="shared" ref="E448:I448" si="88">E422+E438</f>
        <v>0</v>
      </c>
      <c r="F448" s="26">
        <f t="shared" si="88"/>
        <v>2388.5</v>
      </c>
      <c r="G448" s="26">
        <f t="shared" si="88"/>
        <v>0</v>
      </c>
      <c r="H448" s="26">
        <f t="shared" si="88"/>
        <v>356.90350999999998</v>
      </c>
      <c r="I448" s="26">
        <f t="shared" si="88"/>
        <v>0</v>
      </c>
      <c r="J448" s="15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35.25" hidden="1" customHeight="1" thickBot="1">
      <c r="A449" s="135"/>
      <c r="B449" s="136"/>
      <c r="C449" s="27">
        <v>2025</v>
      </c>
      <c r="D449" s="26">
        <f>D423+D439</f>
        <v>2745.4035100000001</v>
      </c>
      <c r="E449" s="26">
        <f t="shared" ref="E449:I449" si="89">E423+E439</f>
        <v>0</v>
      </c>
      <c r="F449" s="26">
        <f t="shared" si="89"/>
        <v>2388.5</v>
      </c>
      <c r="G449" s="26">
        <f t="shared" si="89"/>
        <v>0</v>
      </c>
      <c r="H449" s="26">
        <f t="shared" si="89"/>
        <v>356.90350999999998</v>
      </c>
      <c r="I449" s="26">
        <f t="shared" si="89"/>
        <v>0</v>
      </c>
      <c r="J449" s="15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20.25" hidden="1" customHeight="1" thickBot="1">
      <c r="A450" s="157"/>
      <c r="B450" s="290"/>
      <c r="C450" s="27">
        <v>2026</v>
      </c>
      <c r="D450" s="26">
        <f>D424+D440</f>
        <v>2745.4035100000001</v>
      </c>
      <c r="E450" s="26">
        <f t="shared" ref="E450:I450" si="90">E424+E440</f>
        <v>0</v>
      </c>
      <c r="F450" s="26">
        <f t="shared" si="90"/>
        <v>2388.5</v>
      </c>
      <c r="G450" s="26">
        <f t="shared" si="90"/>
        <v>0</v>
      </c>
      <c r="H450" s="26">
        <f t="shared" si="90"/>
        <v>356.90350999999998</v>
      </c>
      <c r="I450" s="26">
        <f t="shared" si="90"/>
        <v>0</v>
      </c>
      <c r="J450" s="152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15.75" hidden="1" thickBot="1">
      <c r="A451" s="280" t="s">
        <v>12</v>
      </c>
      <c r="B451" s="281"/>
      <c r="C451" s="25">
        <v>2022</v>
      </c>
      <c r="D451" s="26">
        <f t="shared" ref="D451:I455" si="91">D44+D104+D150+D227+D278+D373+D394+D410+D446</f>
        <v>42072.898359999992</v>
      </c>
      <c r="E451" s="26">
        <f t="shared" si="91"/>
        <v>154.1</v>
      </c>
      <c r="F451" s="26">
        <f t="shared" si="91"/>
        <v>9352.3413199999995</v>
      </c>
      <c r="G451" s="26">
        <f t="shared" si="91"/>
        <v>2913.8585700000003</v>
      </c>
      <c r="H451" s="26">
        <f t="shared" si="91"/>
        <v>36265.696309999999</v>
      </c>
      <c r="I451" s="26">
        <f t="shared" si="91"/>
        <v>0</v>
      </c>
      <c r="J451" s="287"/>
    </row>
    <row r="452" spans="1:24" ht="15.75" hidden="1" thickBot="1">
      <c r="A452" s="282"/>
      <c r="B452" s="283"/>
      <c r="C452" s="27">
        <v>2023</v>
      </c>
      <c r="D452" s="26">
        <f t="shared" si="91"/>
        <v>87846.063330000004</v>
      </c>
      <c r="E452" s="26">
        <f t="shared" si="91"/>
        <v>315.79999999999995</v>
      </c>
      <c r="F452" s="26">
        <f t="shared" si="91"/>
        <v>19109.437960000003</v>
      </c>
      <c r="G452" s="26">
        <f t="shared" si="91"/>
        <v>6042.8870299999999</v>
      </c>
      <c r="H452" s="26">
        <f t="shared" si="91"/>
        <v>62377.938340000001</v>
      </c>
      <c r="I452" s="26">
        <f t="shared" si="91"/>
        <v>0</v>
      </c>
      <c r="J452" s="288"/>
    </row>
    <row r="453" spans="1:24" s="8" customFormat="1" ht="15.75" hidden="1" thickBot="1">
      <c r="A453" s="282"/>
      <c r="B453" s="283"/>
      <c r="C453" s="27">
        <v>2024</v>
      </c>
      <c r="D453" s="26">
        <f t="shared" si="91"/>
        <v>35890.777000000002</v>
      </c>
      <c r="E453" s="26">
        <f t="shared" si="91"/>
        <v>168.6</v>
      </c>
      <c r="F453" s="26">
        <f t="shared" si="91"/>
        <v>4018.9229999999998</v>
      </c>
      <c r="G453" s="26">
        <f t="shared" si="91"/>
        <v>1526.1</v>
      </c>
      <c r="H453" s="26">
        <f t="shared" si="91"/>
        <v>20662.754000000001</v>
      </c>
      <c r="I453" s="26">
        <f t="shared" si="91"/>
        <v>0</v>
      </c>
      <c r="J453" s="288"/>
    </row>
    <row r="454" spans="1:24" s="8" customFormat="1" ht="15.75" hidden="1" thickBot="1">
      <c r="A454" s="282"/>
      <c r="B454" s="283"/>
      <c r="C454" s="27">
        <v>2025</v>
      </c>
      <c r="D454" s="26">
        <f t="shared" si="91"/>
        <v>37908.870110000003</v>
      </c>
      <c r="E454" s="26">
        <f t="shared" si="91"/>
        <v>174.3</v>
      </c>
      <c r="F454" s="26">
        <f t="shared" si="91"/>
        <v>4018.9229999999998</v>
      </c>
      <c r="G454" s="26">
        <f t="shared" si="91"/>
        <v>1682.6284599999999</v>
      </c>
      <c r="H454" s="26">
        <f t="shared" si="91"/>
        <v>21037.89271</v>
      </c>
      <c r="I454" s="26">
        <f t="shared" si="91"/>
        <v>0</v>
      </c>
      <c r="J454" s="288"/>
    </row>
    <row r="455" spans="1:24" s="8" customFormat="1" ht="15.75" hidden="1" thickBot="1">
      <c r="A455" s="284"/>
      <c r="B455" s="184"/>
      <c r="C455" s="27">
        <v>2026</v>
      </c>
      <c r="D455" s="26">
        <f t="shared" si="91"/>
        <v>36027.780509999997</v>
      </c>
      <c r="E455" s="26">
        <f t="shared" si="91"/>
        <v>174.3</v>
      </c>
      <c r="F455" s="26">
        <f t="shared" si="91"/>
        <v>4018.9229999999998</v>
      </c>
      <c r="G455" s="26">
        <f t="shared" si="91"/>
        <v>1526.1</v>
      </c>
      <c r="H455" s="26">
        <f t="shared" si="91"/>
        <v>20728.857510000002</v>
      </c>
      <c r="I455" s="26">
        <f t="shared" si="91"/>
        <v>0</v>
      </c>
      <c r="J455" s="289"/>
    </row>
    <row r="456" spans="1:24" s="8" customFormat="1" ht="15.75" hidden="1" thickBot="1">
      <c r="A456" s="285"/>
      <c r="B456" s="286"/>
      <c r="C456" s="27"/>
      <c r="D456" s="26">
        <f>D451+D452+D453+D454+D455</f>
        <v>239746.38931</v>
      </c>
      <c r="E456" s="26">
        <f t="shared" ref="E456:I456" si="92">E451+E452+E453+E454+E455</f>
        <v>987.09999999999991</v>
      </c>
      <c r="F456" s="26">
        <f t="shared" si="92"/>
        <v>40518.548280000003</v>
      </c>
      <c r="G456" s="26">
        <f t="shared" si="92"/>
        <v>13691.574060000001</v>
      </c>
      <c r="H456" s="26">
        <f t="shared" si="92"/>
        <v>161073.13887</v>
      </c>
      <c r="I456" s="26">
        <f t="shared" si="92"/>
        <v>0</v>
      </c>
      <c r="J456" s="42"/>
    </row>
    <row r="457" spans="1:24" ht="15.6" customHeight="1" thickBot="1">
      <c r="A457" s="121" t="s">
        <v>103</v>
      </c>
      <c r="B457" s="122"/>
      <c r="C457" s="122"/>
      <c r="D457" s="122"/>
      <c r="E457" s="122"/>
      <c r="F457" s="122"/>
      <c r="G457" s="122"/>
      <c r="H457" s="122"/>
      <c r="I457" s="122"/>
      <c r="J457" s="123"/>
    </row>
    <row r="458" spans="1:24" ht="15.6" customHeight="1">
      <c r="A458" s="124">
        <v>1</v>
      </c>
      <c r="B458" s="126" t="s">
        <v>104</v>
      </c>
      <c r="C458" s="18">
        <v>2022</v>
      </c>
      <c r="D458" s="56">
        <f>E458+F458+G458+H458+I458</f>
        <v>0</v>
      </c>
      <c r="E458" s="19">
        <v>0</v>
      </c>
      <c r="F458" s="19">
        <v>0</v>
      </c>
      <c r="G458" s="19">
        <v>0</v>
      </c>
      <c r="H458" s="19">
        <v>0</v>
      </c>
      <c r="I458" s="37">
        <v>0</v>
      </c>
      <c r="J458" s="203" t="s">
        <v>47</v>
      </c>
      <c r="M458" s="6"/>
    </row>
    <row r="459" spans="1:24" ht="34.5" customHeight="1" thickBot="1">
      <c r="A459" s="125"/>
      <c r="B459" s="127"/>
      <c r="C459" s="91">
        <v>2023</v>
      </c>
      <c r="D459" s="86">
        <f t="shared" ref="D459:D462" si="93">E459+F459+G459+H459+I459</f>
        <v>10.052</v>
      </c>
      <c r="E459" s="92">
        <v>0</v>
      </c>
      <c r="F459" s="92">
        <v>0</v>
      </c>
      <c r="G459" s="92">
        <v>0</v>
      </c>
      <c r="H459" s="92">
        <v>10.052</v>
      </c>
      <c r="I459" s="93">
        <v>0</v>
      </c>
      <c r="J459" s="204"/>
    </row>
    <row r="460" spans="1:24" ht="15.6" hidden="1" customHeight="1">
      <c r="A460" s="124">
        <v>2</v>
      </c>
      <c r="B460" s="126" t="s">
        <v>105</v>
      </c>
      <c r="C460" s="18">
        <v>2022</v>
      </c>
      <c r="D460" s="19">
        <f t="shared" si="93"/>
        <v>0</v>
      </c>
      <c r="E460" s="19">
        <v>0</v>
      </c>
      <c r="F460" s="19">
        <v>0</v>
      </c>
      <c r="G460" s="19">
        <v>0</v>
      </c>
      <c r="H460" s="19">
        <v>0</v>
      </c>
      <c r="I460" s="37">
        <v>0</v>
      </c>
      <c r="J460" s="204"/>
    </row>
    <row r="461" spans="1:24" ht="15.6" hidden="1" customHeight="1" thickBot="1">
      <c r="A461" s="195"/>
      <c r="B461" s="197"/>
      <c r="C461" s="85">
        <v>2023</v>
      </c>
      <c r="D461" s="86">
        <f t="shared" si="93"/>
        <v>0</v>
      </c>
      <c r="E461" s="86">
        <v>0</v>
      </c>
      <c r="F461" s="86">
        <v>0</v>
      </c>
      <c r="G461" s="86">
        <v>0</v>
      </c>
      <c r="H461" s="86">
        <v>0</v>
      </c>
      <c r="I461" s="94">
        <v>0</v>
      </c>
      <c r="J461" s="204"/>
    </row>
    <row r="462" spans="1:24" ht="15.6" hidden="1" customHeight="1">
      <c r="A462" s="207" t="s">
        <v>60</v>
      </c>
      <c r="B462" s="126" t="s">
        <v>106</v>
      </c>
      <c r="C462" s="18">
        <v>2022</v>
      </c>
      <c r="D462" s="19">
        <f t="shared" si="93"/>
        <v>0</v>
      </c>
      <c r="E462" s="19">
        <v>0</v>
      </c>
      <c r="F462" s="19">
        <v>0</v>
      </c>
      <c r="G462" s="19">
        <v>0</v>
      </c>
      <c r="H462" s="19">
        <v>0</v>
      </c>
      <c r="I462" s="19">
        <v>0</v>
      </c>
      <c r="J462" s="205"/>
    </row>
    <row r="463" spans="1:24" ht="15.6" hidden="1" customHeight="1">
      <c r="A463" s="208"/>
      <c r="B463" s="196"/>
      <c r="C463" s="22"/>
      <c r="D463" s="23"/>
      <c r="E463" s="23"/>
      <c r="F463" s="23"/>
      <c r="G463" s="23"/>
      <c r="H463" s="23"/>
      <c r="I463" s="23"/>
      <c r="J463" s="205"/>
    </row>
    <row r="464" spans="1:24" ht="15.6" hidden="1" customHeight="1">
      <c r="A464" s="208"/>
      <c r="B464" s="196"/>
      <c r="C464" s="21">
        <v>2023</v>
      </c>
      <c r="D464" s="20">
        <f>E464+F464+G464+H464+I464</f>
        <v>0</v>
      </c>
      <c r="E464" s="20">
        <v>0</v>
      </c>
      <c r="F464" s="20">
        <v>0</v>
      </c>
      <c r="G464" s="20">
        <v>0</v>
      </c>
      <c r="H464" s="20">
        <v>0</v>
      </c>
      <c r="I464" s="20">
        <v>0</v>
      </c>
      <c r="J464" s="205"/>
    </row>
    <row r="465" spans="1:13" ht="15.6" hidden="1" customHeight="1">
      <c r="A465" s="208"/>
      <c r="B465" s="196"/>
      <c r="C465" s="21">
        <v>2024</v>
      </c>
      <c r="D465" s="20">
        <f t="shared" ref="D465" si="94">E465+F465+G465+H465+I465</f>
        <v>0</v>
      </c>
      <c r="E465" s="20">
        <v>0</v>
      </c>
      <c r="F465" s="20">
        <v>0</v>
      </c>
      <c r="G465" s="20">
        <v>0</v>
      </c>
      <c r="H465" s="20">
        <v>0</v>
      </c>
      <c r="I465" s="20">
        <v>0</v>
      </c>
      <c r="J465" s="205"/>
    </row>
    <row r="466" spans="1:13" ht="15.6" hidden="1" customHeight="1">
      <c r="A466" s="208"/>
      <c r="B466" s="196"/>
      <c r="C466" s="62"/>
      <c r="D466" s="58"/>
      <c r="E466" s="58"/>
      <c r="F466" s="58"/>
      <c r="G466" s="58"/>
      <c r="H466" s="58"/>
      <c r="I466" s="58"/>
      <c r="J466" s="205"/>
    </row>
    <row r="467" spans="1:13" ht="15.6" hidden="1" customHeight="1" thickBot="1">
      <c r="A467" s="209"/>
      <c r="B467" s="127"/>
      <c r="C467" s="85">
        <v>2025</v>
      </c>
      <c r="D467" s="86">
        <f t="shared" ref="D467" si="95">E467+F467+G467+H467+I467</f>
        <v>0</v>
      </c>
      <c r="E467" s="86">
        <v>0</v>
      </c>
      <c r="F467" s="86">
        <v>0</v>
      </c>
      <c r="G467" s="86">
        <v>0</v>
      </c>
      <c r="H467" s="86">
        <v>0</v>
      </c>
      <c r="I467" s="86">
        <v>0</v>
      </c>
      <c r="J467" s="206"/>
    </row>
    <row r="468" spans="1:13" ht="15.6" customHeight="1">
      <c r="A468" s="128" t="s">
        <v>107</v>
      </c>
      <c r="B468" s="129"/>
      <c r="C468" s="25">
        <v>2022</v>
      </c>
      <c r="D468" s="87">
        <f t="shared" ref="D468:I469" si="96">D458+D460</f>
        <v>0</v>
      </c>
      <c r="E468" s="87">
        <f t="shared" si="96"/>
        <v>0</v>
      </c>
      <c r="F468" s="87">
        <f t="shared" si="96"/>
        <v>0</v>
      </c>
      <c r="G468" s="87">
        <f t="shared" si="96"/>
        <v>0</v>
      </c>
      <c r="H468" s="87">
        <f t="shared" si="96"/>
        <v>0</v>
      </c>
      <c r="I468" s="88">
        <f t="shared" si="96"/>
        <v>0</v>
      </c>
      <c r="J468" s="145"/>
    </row>
    <row r="469" spans="1:13" ht="15.6" customHeight="1" thickBot="1">
      <c r="A469" s="130"/>
      <c r="B469" s="131"/>
      <c r="C469" s="81">
        <v>2023</v>
      </c>
      <c r="D469" s="82">
        <f t="shared" si="96"/>
        <v>10.052</v>
      </c>
      <c r="E469" s="82">
        <f t="shared" si="96"/>
        <v>0</v>
      </c>
      <c r="F469" s="82">
        <f t="shared" si="96"/>
        <v>0</v>
      </c>
      <c r="G469" s="82">
        <f t="shared" si="96"/>
        <v>0</v>
      </c>
      <c r="H469" s="82">
        <f t="shared" si="96"/>
        <v>10.052</v>
      </c>
      <c r="I469" s="83">
        <f t="shared" si="96"/>
        <v>0</v>
      </c>
      <c r="J469" s="146"/>
    </row>
    <row r="470" spans="1:13" ht="15.6" customHeight="1">
      <c r="A470" s="128" t="s">
        <v>108</v>
      </c>
      <c r="B470" s="129"/>
      <c r="C470" s="122" t="s">
        <v>86</v>
      </c>
      <c r="D470" s="139">
        <f>D468+D469</f>
        <v>10.052</v>
      </c>
      <c r="E470" s="139">
        <f t="shared" ref="E470:I470" si="97">E468+E469</f>
        <v>0</v>
      </c>
      <c r="F470" s="139">
        <f t="shared" si="97"/>
        <v>0</v>
      </c>
      <c r="G470" s="139">
        <f t="shared" si="97"/>
        <v>0</v>
      </c>
      <c r="H470" s="139">
        <f t="shared" si="97"/>
        <v>10.052</v>
      </c>
      <c r="I470" s="142">
        <f t="shared" si="97"/>
        <v>0</v>
      </c>
      <c r="J470" s="145"/>
    </row>
    <row r="471" spans="1:13" ht="15.6" customHeight="1">
      <c r="A471" s="135"/>
      <c r="B471" s="136"/>
      <c r="C471" s="137"/>
      <c r="D471" s="140"/>
      <c r="E471" s="140"/>
      <c r="F471" s="140"/>
      <c r="G471" s="140"/>
      <c r="H471" s="140"/>
      <c r="I471" s="143"/>
      <c r="J471" s="146"/>
    </row>
    <row r="472" spans="1:13" ht="15.6" customHeight="1">
      <c r="A472" s="135"/>
      <c r="B472" s="136"/>
      <c r="C472" s="137"/>
      <c r="D472" s="140"/>
      <c r="E472" s="140"/>
      <c r="F472" s="140"/>
      <c r="G472" s="140"/>
      <c r="H472" s="140"/>
      <c r="I472" s="143"/>
      <c r="J472" s="146"/>
    </row>
    <row r="473" spans="1:13" ht="15.6" customHeight="1" thickBot="1">
      <c r="A473" s="130"/>
      <c r="B473" s="131"/>
      <c r="C473" s="138"/>
      <c r="D473" s="141"/>
      <c r="E473" s="141"/>
      <c r="F473" s="141"/>
      <c r="G473" s="141"/>
      <c r="H473" s="141"/>
      <c r="I473" s="144"/>
      <c r="J473" s="147"/>
    </row>
    <row r="474" spans="1:13" ht="15.6" hidden="1" customHeight="1" thickBot="1">
      <c r="A474" s="121" t="s">
        <v>128</v>
      </c>
      <c r="B474" s="122"/>
      <c r="C474" s="122"/>
      <c r="D474" s="122"/>
      <c r="E474" s="122"/>
      <c r="F474" s="122"/>
      <c r="G474" s="122"/>
      <c r="H474" s="122"/>
      <c r="I474" s="122"/>
      <c r="J474" s="123"/>
    </row>
    <row r="475" spans="1:13" ht="15.6" hidden="1" customHeight="1">
      <c r="A475" s="124">
        <v>1</v>
      </c>
      <c r="B475" s="126" t="s">
        <v>112</v>
      </c>
      <c r="C475" s="18">
        <v>2022</v>
      </c>
      <c r="D475" s="56">
        <f>E475+F475+G475+H475+I475</f>
        <v>0</v>
      </c>
      <c r="E475" s="19">
        <v>0</v>
      </c>
      <c r="F475" s="19">
        <v>0</v>
      </c>
      <c r="G475" s="19">
        <v>0</v>
      </c>
      <c r="H475" s="19">
        <v>0</v>
      </c>
      <c r="I475" s="37">
        <v>0</v>
      </c>
      <c r="J475" s="132" t="s">
        <v>47</v>
      </c>
      <c r="M475" s="6"/>
    </row>
    <row r="476" spans="1:13" ht="34.5" hidden="1" customHeight="1" thickBot="1">
      <c r="A476" s="125"/>
      <c r="B476" s="127"/>
      <c r="C476" s="91">
        <v>2023</v>
      </c>
      <c r="D476" s="86">
        <f t="shared" ref="D476" si="98">E476+F476+G476+H476+I476</f>
        <v>0</v>
      </c>
      <c r="E476" s="92">
        <v>0</v>
      </c>
      <c r="F476" s="92">
        <v>0</v>
      </c>
      <c r="G476" s="92">
        <v>0</v>
      </c>
      <c r="H476" s="92">
        <v>0</v>
      </c>
      <c r="I476" s="93">
        <v>0</v>
      </c>
      <c r="J476" s="133"/>
    </row>
    <row r="477" spans="1:13" ht="34.5" hidden="1" customHeight="1">
      <c r="A477" s="128" t="s">
        <v>107</v>
      </c>
      <c r="B477" s="129"/>
      <c r="C477" s="25">
        <v>2022</v>
      </c>
      <c r="D477" s="87">
        <f>D475</f>
        <v>0</v>
      </c>
      <c r="E477" s="87">
        <f t="shared" ref="E477:I477" si="99">E475</f>
        <v>0</v>
      </c>
      <c r="F477" s="87">
        <f t="shared" si="99"/>
        <v>0</v>
      </c>
      <c r="G477" s="87">
        <f t="shared" si="99"/>
        <v>0</v>
      </c>
      <c r="H477" s="87">
        <f t="shared" si="99"/>
        <v>0</v>
      </c>
      <c r="I477" s="87">
        <f t="shared" si="99"/>
        <v>0</v>
      </c>
      <c r="J477" s="134"/>
    </row>
    <row r="478" spans="1:13" ht="34.5" hidden="1" customHeight="1" thickBot="1">
      <c r="A478" s="130"/>
      <c r="B478" s="131"/>
      <c r="C478" s="81">
        <v>2023</v>
      </c>
      <c r="D478" s="82">
        <f>D476</f>
        <v>0</v>
      </c>
      <c r="E478" s="82">
        <f t="shared" ref="E478:I478" si="100">E476</f>
        <v>0</v>
      </c>
      <c r="F478" s="82">
        <f t="shared" si="100"/>
        <v>0</v>
      </c>
      <c r="G478" s="82">
        <f t="shared" si="100"/>
        <v>0</v>
      </c>
      <c r="H478" s="82">
        <f t="shared" si="100"/>
        <v>0</v>
      </c>
      <c r="I478" s="82">
        <f t="shared" si="100"/>
        <v>0</v>
      </c>
      <c r="J478" s="134"/>
    </row>
    <row r="479" spans="1:13" ht="34.5" hidden="1" customHeight="1">
      <c r="A479" s="128" t="s">
        <v>129</v>
      </c>
      <c r="B479" s="129"/>
      <c r="C479" s="122" t="s">
        <v>86</v>
      </c>
      <c r="D479" s="139">
        <f>D477+D478</f>
        <v>0</v>
      </c>
      <c r="E479" s="139">
        <f t="shared" ref="E479:I479" si="101">E477+E478</f>
        <v>0</v>
      </c>
      <c r="F479" s="139">
        <f t="shared" si="101"/>
        <v>0</v>
      </c>
      <c r="G479" s="139">
        <f t="shared" si="101"/>
        <v>0</v>
      </c>
      <c r="H479" s="139">
        <f t="shared" si="101"/>
        <v>0</v>
      </c>
      <c r="I479" s="142">
        <f t="shared" si="101"/>
        <v>0</v>
      </c>
      <c r="J479" s="145"/>
    </row>
    <row r="480" spans="1:13" ht="29.25" hidden="1" customHeight="1" thickBot="1">
      <c r="A480" s="135"/>
      <c r="B480" s="136"/>
      <c r="C480" s="137"/>
      <c r="D480" s="140"/>
      <c r="E480" s="140"/>
      <c r="F480" s="140"/>
      <c r="G480" s="140"/>
      <c r="H480" s="140"/>
      <c r="I480" s="143"/>
      <c r="J480" s="146"/>
    </row>
    <row r="481" spans="1:10" ht="18" hidden="1" customHeight="1" thickBot="1">
      <c r="A481" s="135"/>
      <c r="B481" s="136"/>
      <c r="C481" s="137"/>
      <c r="D481" s="140"/>
      <c r="E481" s="140"/>
      <c r="F481" s="140"/>
      <c r="G481" s="140"/>
      <c r="H481" s="140"/>
      <c r="I481" s="143"/>
      <c r="J481" s="146"/>
    </row>
    <row r="482" spans="1:10" ht="34.5" hidden="1" customHeight="1" thickBot="1">
      <c r="A482" s="130"/>
      <c r="B482" s="131"/>
      <c r="C482" s="138"/>
      <c r="D482" s="141"/>
      <c r="E482" s="141"/>
      <c r="F482" s="141"/>
      <c r="G482" s="141"/>
      <c r="H482" s="141"/>
      <c r="I482" s="144"/>
      <c r="J482" s="147"/>
    </row>
    <row r="483" spans="1:10" ht="34.5" hidden="1" customHeight="1">
      <c r="A483" s="75"/>
      <c r="B483" s="76"/>
      <c r="C483" s="55"/>
      <c r="D483" s="57"/>
      <c r="E483" s="57"/>
      <c r="F483" s="57"/>
      <c r="G483" s="57"/>
      <c r="H483" s="57"/>
      <c r="I483" s="102"/>
      <c r="J483" s="41"/>
    </row>
    <row r="484" spans="1:10" ht="15.6" hidden="1" customHeight="1" thickBot="1">
      <c r="A484" s="51"/>
      <c r="B484" s="52"/>
      <c r="C484" s="84"/>
      <c r="D484" s="89"/>
      <c r="E484" s="89"/>
      <c r="F484" s="89"/>
      <c r="G484" s="89"/>
      <c r="H484" s="89"/>
      <c r="I484" s="103"/>
      <c r="J484" s="41"/>
    </row>
    <row r="485" spans="1:10" ht="15.6" hidden="1" customHeight="1" thickBot="1">
      <c r="A485" s="169" t="s">
        <v>131</v>
      </c>
      <c r="B485" s="170"/>
      <c r="C485" s="170"/>
      <c r="D485" s="170"/>
      <c r="E485" s="170"/>
      <c r="F485" s="170"/>
      <c r="G485" s="170"/>
      <c r="H485" s="170"/>
      <c r="I485" s="170"/>
      <c r="J485" s="171"/>
    </row>
    <row r="486" spans="1:10" ht="15.6" hidden="1" customHeight="1">
      <c r="A486" s="172">
        <v>1</v>
      </c>
      <c r="B486" s="173" t="s">
        <v>112</v>
      </c>
      <c r="C486" s="104">
        <v>2022</v>
      </c>
      <c r="D486" s="105">
        <f>E486+F486+G486+H486+I486</f>
        <v>508</v>
      </c>
      <c r="E486" s="105">
        <v>0</v>
      </c>
      <c r="F486" s="106">
        <v>0</v>
      </c>
      <c r="G486" s="107">
        <v>0</v>
      </c>
      <c r="H486" s="107">
        <v>508</v>
      </c>
      <c r="I486" s="108">
        <v>0</v>
      </c>
      <c r="J486" s="159" t="s">
        <v>47</v>
      </c>
    </row>
    <row r="487" spans="1:10" ht="15.6" hidden="1" customHeight="1" thickBot="1">
      <c r="A487" s="172"/>
      <c r="B487" s="173"/>
      <c r="C487" s="104">
        <v>2022</v>
      </c>
      <c r="D487" s="105">
        <f>E487+F487+G487+H487+I487</f>
        <v>0</v>
      </c>
      <c r="E487" s="105">
        <v>0</v>
      </c>
      <c r="F487" s="106">
        <v>0</v>
      </c>
      <c r="G487" s="107">
        <v>0</v>
      </c>
      <c r="H487" s="107">
        <v>0</v>
      </c>
      <c r="I487" s="108">
        <v>0</v>
      </c>
      <c r="J487" s="160"/>
    </row>
    <row r="488" spans="1:10" ht="15.75" hidden="1" customHeight="1" thickBot="1">
      <c r="A488" s="172"/>
      <c r="B488" s="173"/>
      <c r="C488" s="104">
        <v>2023</v>
      </c>
      <c r="D488" s="105">
        <v>0</v>
      </c>
      <c r="E488" s="105">
        <v>0</v>
      </c>
      <c r="F488" s="106">
        <v>0</v>
      </c>
      <c r="G488" s="107">
        <v>0</v>
      </c>
      <c r="H488" s="107">
        <v>133.23066</v>
      </c>
      <c r="I488" s="108">
        <v>0</v>
      </c>
      <c r="J488" s="160"/>
    </row>
    <row r="489" spans="1:10" ht="15.6" hidden="1" customHeight="1">
      <c r="A489" s="174" t="s">
        <v>107</v>
      </c>
      <c r="B489" s="175"/>
      <c r="C489" s="109">
        <v>2022</v>
      </c>
      <c r="D489" s="110">
        <f>D487</f>
        <v>0</v>
      </c>
      <c r="E489" s="110">
        <f t="shared" ref="E489:I489" si="102">E487</f>
        <v>0</v>
      </c>
      <c r="F489" s="110">
        <f t="shared" si="102"/>
        <v>0</v>
      </c>
      <c r="G489" s="110">
        <f t="shared" si="102"/>
        <v>0</v>
      </c>
      <c r="H489" s="110">
        <f t="shared" si="102"/>
        <v>0</v>
      </c>
      <c r="I489" s="110">
        <f t="shared" si="102"/>
        <v>0</v>
      </c>
      <c r="J489" s="161"/>
    </row>
    <row r="490" spans="1:10" ht="15.6" hidden="1" customHeight="1" thickBot="1">
      <c r="A490" s="176"/>
      <c r="B490" s="177"/>
      <c r="C490" s="111">
        <v>2023</v>
      </c>
      <c r="D490" s="112">
        <f>D488</f>
        <v>0</v>
      </c>
      <c r="E490" s="112">
        <f t="shared" ref="E490:I490" si="103">E488</f>
        <v>0</v>
      </c>
      <c r="F490" s="112">
        <f t="shared" si="103"/>
        <v>0</v>
      </c>
      <c r="G490" s="112">
        <f t="shared" si="103"/>
        <v>0</v>
      </c>
      <c r="H490" s="112">
        <f t="shared" si="103"/>
        <v>133.23066</v>
      </c>
      <c r="I490" s="112">
        <f t="shared" si="103"/>
        <v>0</v>
      </c>
      <c r="J490" s="162"/>
    </row>
    <row r="491" spans="1:10" ht="15.6" hidden="1" customHeight="1">
      <c r="A491" s="174" t="s">
        <v>113</v>
      </c>
      <c r="B491" s="175"/>
      <c r="C491" s="200" t="s">
        <v>86</v>
      </c>
      <c r="D491" s="163">
        <f>D489+D490</f>
        <v>0</v>
      </c>
      <c r="E491" s="163">
        <f t="shared" ref="E491:I491" si="104">E489+E490</f>
        <v>0</v>
      </c>
      <c r="F491" s="163">
        <f t="shared" si="104"/>
        <v>0</v>
      </c>
      <c r="G491" s="163">
        <f t="shared" si="104"/>
        <v>0</v>
      </c>
      <c r="H491" s="163">
        <f t="shared" si="104"/>
        <v>133.23066</v>
      </c>
      <c r="I491" s="163">
        <f t="shared" si="104"/>
        <v>0</v>
      </c>
      <c r="J491" s="166"/>
    </row>
    <row r="492" spans="1:10" ht="15.6" hidden="1" customHeight="1">
      <c r="A492" s="198"/>
      <c r="B492" s="199"/>
      <c r="C492" s="201"/>
      <c r="D492" s="164"/>
      <c r="E492" s="164"/>
      <c r="F492" s="164"/>
      <c r="G492" s="164"/>
      <c r="H492" s="164"/>
      <c r="I492" s="164"/>
      <c r="J492" s="167"/>
    </row>
    <row r="493" spans="1:10" ht="15.6" hidden="1" customHeight="1">
      <c r="A493" s="198"/>
      <c r="B493" s="199"/>
      <c r="C493" s="201"/>
      <c r="D493" s="164"/>
      <c r="E493" s="164"/>
      <c r="F493" s="164"/>
      <c r="G493" s="164"/>
      <c r="H493" s="164"/>
      <c r="I493" s="164"/>
      <c r="J493" s="167"/>
    </row>
    <row r="494" spans="1:10" ht="30" hidden="1" customHeight="1" thickBot="1">
      <c r="A494" s="176"/>
      <c r="B494" s="177"/>
      <c r="C494" s="202"/>
      <c r="D494" s="165"/>
      <c r="E494" s="165"/>
      <c r="F494" s="165"/>
      <c r="G494" s="165"/>
      <c r="H494" s="165"/>
      <c r="I494" s="165"/>
      <c r="J494" s="168"/>
    </row>
    <row r="495" spans="1:10" ht="15.6" hidden="1" customHeight="1">
      <c r="A495" s="128" t="s">
        <v>109</v>
      </c>
      <c r="B495" s="129"/>
      <c r="C495" s="25">
        <v>2022</v>
      </c>
      <c r="D495" s="87">
        <f>D441+D468+D489</f>
        <v>4051.0572200000001</v>
      </c>
      <c r="E495" s="87">
        <f t="shared" ref="E495:I495" si="105">E441+E468+E489</f>
        <v>0</v>
      </c>
      <c r="F495" s="87">
        <f t="shared" si="105"/>
        <v>3471.1170700000002</v>
      </c>
      <c r="G495" s="87">
        <f t="shared" si="105"/>
        <v>0</v>
      </c>
      <c r="H495" s="87">
        <f t="shared" si="105"/>
        <v>579.94015000000002</v>
      </c>
      <c r="I495" s="87">
        <f t="shared" si="105"/>
        <v>0</v>
      </c>
      <c r="J495" s="145"/>
    </row>
    <row r="496" spans="1:10" ht="34.5" hidden="1" customHeight="1" thickBot="1">
      <c r="A496" s="130"/>
      <c r="B496" s="131"/>
      <c r="C496" s="81">
        <v>2023</v>
      </c>
      <c r="D496" s="82">
        <f>D442+D459+D490</f>
        <v>4365.3366399999995</v>
      </c>
      <c r="E496" s="82">
        <f t="shared" ref="E496:I496" si="106">E442+E459+E490</f>
        <v>0</v>
      </c>
      <c r="F496" s="82">
        <f t="shared" si="106"/>
        <v>3832.6088800000002</v>
      </c>
      <c r="G496" s="82">
        <f t="shared" si="106"/>
        <v>0</v>
      </c>
      <c r="H496" s="82">
        <f t="shared" si="106"/>
        <v>665.95841999999993</v>
      </c>
      <c r="I496" s="82">
        <f t="shared" si="106"/>
        <v>0</v>
      </c>
      <c r="J496" s="146"/>
    </row>
    <row r="497" spans="1:10" ht="15.6" hidden="1" customHeight="1">
      <c r="A497" s="128" t="s">
        <v>110</v>
      </c>
      <c r="B497" s="129"/>
      <c r="C497" s="122" t="s">
        <v>86</v>
      </c>
      <c r="D497" s="139">
        <f>D495+D496</f>
        <v>8416.3938600000001</v>
      </c>
      <c r="E497" s="139">
        <f t="shared" ref="E497:I497" si="107">E495+E496</f>
        <v>0</v>
      </c>
      <c r="F497" s="139">
        <f t="shared" si="107"/>
        <v>7303.72595</v>
      </c>
      <c r="G497" s="139">
        <f t="shared" si="107"/>
        <v>0</v>
      </c>
      <c r="H497" s="139">
        <f t="shared" si="107"/>
        <v>1245.8985699999998</v>
      </c>
      <c r="I497" s="139">
        <f t="shared" si="107"/>
        <v>0</v>
      </c>
      <c r="J497" s="145"/>
    </row>
    <row r="498" spans="1:10" ht="15.6" hidden="1" customHeight="1">
      <c r="A498" s="135"/>
      <c r="B498" s="136"/>
      <c r="C498" s="137"/>
      <c r="D498" s="140"/>
      <c r="E498" s="140"/>
      <c r="F498" s="140"/>
      <c r="G498" s="140"/>
      <c r="H498" s="140"/>
      <c r="I498" s="140"/>
      <c r="J498" s="146"/>
    </row>
    <row r="499" spans="1:10" ht="15.6" hidden="1" customHeight="1">
      <c r="A499" s="135"/>
      <c r="B499" s="136"/>
      <c r="C499" s="137"/>
      <c r="D499" s="140"/>
      <c r="E499" s="140"/>
      <c r="F499" s="140"/>
      <c r="G499" s="140"/>
      <c r="H499" s="140"/>
      <c r="I499" s="140"/>
      <c r="J499" s="146"/>
    </row>
    <row r="500" spans="1:10" ht="15.6" hidden="1" customHeight="1" thickBot="1">
      <c r="A500" s="130"/>
      <c r="B500" s="131"/>
      <c r="C500" s="138"/>
      <c r="D500" s="141"/>
      <c r="E500" s="141"/>
      <c r="F500" s="141"/>
      <c r="G500" s="141"/>
      <c r="H500" s="141"/>
      <c r="I500" s="141"/>
      <c r="J500" s="147"/>
    </row>
    <row r="501" spans="1:10" ht="15.6" hidden="1" customHeight="1">
      <c r="A501" s="113" t="s">
        <v>12</v>
      </c>
      <c r="B501" s="114"/>
      <c r="C501" s="25">
        <v>2022</v>
      </c>
      <c r="D501" s="87">
        <f>D415+D495</f>
        <v>43858.315650000004</v>
      </c>
      <c r="E501" s="87">
        <f t="shared" ref="E501:I501" si="108">E415+E495</f>
        <v>154.1</v>
      </c>
      <c r="F501" s="87">
        <f t="shared" si="108"/>
        <v>9707.7360800000006</v>
      </c>
      <c r="G501" s="87">
        <f t="shared" si="108"/>
        <v>4238.9585700000007</v>
      </c>
      <c r="H501" s="87">
        <f t="shared" si="108"/>
        <v>29757.521000000001</v>
      </c>
      <c r="I501" s="87">
        <f t="shared" si="108"/>
        <v>0</v>
      </c>
      <c r="J501" s="117"/>
    </row>
    <row r="502" spans="1:10" ht="15.6" hidden="1" customHeight="1" thickBot="1">
      <c r="A502" s="115"/>
      <c r="B502" s="116"/>
      <c r="C502" s="81">
        <v>2023</v>
      </c>
      <c r="D502" s="82">
        <f>D416+D496</f>
        <v>43997.799680000004</v>
      </c>
      <c r="E502" s="82">
        <f t="shared" ref="E502:I502" si="109">E416+E496</f>
        <v>161.69999999999999</v>
      </c>
      <c r="F502" s="82">
        <f t="shared" si="109"/>
        <v>9401.7018800000005</v>
      </c>
      <c r="G502" s="82">
        <f t="shared" si="109"/>
        <v>1803.9284600000001</v>
      </c>
      <c r="H502" s="82">
        <f t="shared" si="109"/>
        <v>32763.699999999997</v>
      </c>
      <c r="I502" s="82">
        <f t="shared" si="109"/>
        <v>0</v>
      </c>
      <c r="J502" s="118"/>
    </row>
    <row r="503" spans="1:10" ht="30" hidden="1" customHeight="1" thickBot="1">
      <c r="A503" s="119" t="s">
        <v>111</v>
      </c>
      <c r="B503" s="120"/>
      <c r="C503" s="90" t="s">
        <v>86</v>
      </c>
      <c r="D503" s="95">
        <f>D501+D502</f>
        <v>87856.115330000001</v>
      </c>
      <c r="E503" s="95">
        <f t="shared" ref="E503:I503" si="110">E501+E502</f>
        <v>315.79999999999995</v>
      </c>
      <c r="F503" s="95">
        <f t="shared" si="110"/>
        <v>19109.437960000003</v>
      </c>
      <c r="G503" s="95">
        <f t="shared" si="110"/>
        <v>6042.8870300000008</v>
      </c>
      <c r="H503" s="95">
        <f t="shared" si="110"/>
        <v>62521.220999999998</v>
      </c>
      <c r="I503" s="95">
        <f t="shared" si="110"/>
        <v>0</v>
      </c>
      <c r="J503" s="96"/>
    </row>
    <row r="504" spans="1:10" ht="15.6" customHeight="1">
      <c r="A504" s="128" t="s">
        <v>109</v>
      </c>
      <c r="B504" s="129"/>
      <c r="C504" s="25">
        <v>2022</v>
      </c>
      <c r="D504" s="87">
        <f>D441+D468+D477+D487</f>
        <v>4051.0572200000001</v>
      </c>
      <c r="E504" s="87">
        <f t="shared" ref="E504:I504" si="111">E441+E468+E477+E487</f>
        <v>0</v>
      </c>
      <c r="F504" s="87">
        <f t="shared" si="111"/>
        <v>3471.1170700000002</v>
      </c>
      <c r="G504" s="87">
        <f t="shared" si="111"/>
        <v>0</v>
      </c>
      <c r="H504" s="87">
        <f t="shared" si="111"/>
        <v>579.94015000000002</v>
      </c>
      <c r="I504" s="87">
        <f t="shared" si="111"/>
        <v>0</v>
      </c>
      <c r="J504" s="145"/>
    </row>
    <row r="505" spans="1:10" ht="45" customHeight="1" thickBot="1">
      <c r="A505" s="130"/>
      <c r="B505" s="131"/>
      <c r="C505" s="81">
        <v>2023</v>
      </c>
      <c r="D505" s="82">
        <f>D442+D469+D478+D490</f>
        <v>4365.3366399999995</v>
      </c>
      <c r="E505" s="82">
        <f t="shared" ref="E505:I505" si="112">E442+E469+E478+E490</f>
        <v>0</v>
      </c>
      <c r="F505" s="82">
        <f t="shared" si="112"/>
        <v>3832.6088800000002</v>
      </c>
      <c r="G505" s="82">
        <f t="shared" si="112"/>
        <v>0</v>
      </c>
      <c r="H505" s="82">
        <f t="shared" si="112"/>
        <v>665.95841999999993</v>
      </c>
      <c r="I505" s="82">
        <f t="shared" si="112"/>
        <v>0</v>
      </c>
      <c r="J505" s="146"/>
    </row>
    <row r="506" spans="1:10" ht="15.6" customHeight="1">
      <c r="A506" s="128" t="s">
        <v>110</v>
      </c>
      <c r="B506" s="129"/>
      <c r="C506" s="122" t="s">
        <v>86</v>
      </c>
      <c r="D506" s="139">
        <f>D504+D505</f>
        <v>8416.3938600000001</v>
      </c>
      <c r="E506" s="139">
        <f t="shared" ref="E506" si="113">E504+E505</f>
        <v>0</v>
      </c>
      <c r="F506" s="139">
        <f t="shared" ref="F506" si="114">F504+F505</f>
        <v>7303.72595</v>
      </c>
      <c r="G506" s="139">
        <f t="shared" ref="G506" si="115">G504+G505</f>
        <v>0</v>
      </c>
      <c r="H506" s="139">
        <f t="shared" ref="H506" si="116">H504+H505</f>
        <v>1245.8985699999998</v>
      </c>
      <c r="I506" s="139">
        <f t="shared" ref="I506" si="117">I504+I505</f>
        <v>0</v>
      </c>
      <c r="J506" s="145"/>
    </row>
    <row r="507" spans="1:10" ht="15.6" customHeight="1">
      <c r="A507" s="135"/>
      <c r="B507" s="136"/>
      <c r="C507" s="137"/>
      <c r="D507" s="140"/>
      <c r="E507" s="140"/>
      <c r="F507" s="140"/>
      <c r="G507" s="140"/>
      <c r="H507" s="140"/>
      <c r="I507" s="140"/>
      <c r="J507" s="146"/>
    </row>
    <row r="508" spans="1:10" ht="15.6" customHeight="1">
      <c r="A508" s="135"/>
      <c r="B508" s="136"/>
      <c r="C508" s="137"/>
      <c r="D508" s="140"/>
      <c r="E508" s="140"/>
      <c r="F508" s="140"/>
      <c r="G508" s="140"/>
      <c r="H508" s="140"/>
      <c r="I508" s="140"/>
      <c r="J508" s="146"/>
    </row>
    <row r="509" spans="1:10" ht="15.6" customHeight="1" thickBot="1">
      <c r="A509" s="130"/>
      <c r="B509" s="131"/>
      <c r="C509" s="138"/>
      <c r="D509" s="141"/>
      <c r="E509" s="141"/>
      <c r="F509" s="141"/>
      <c r="G509" s="141"/>
      <c r="H509" s="141"/>
      <c r="I509" s="141"/>
      <c r="J509" s="147"/>
    </row>
    <row r="510" spans="1:10" ht="15.6" customHeight="1">
      <c r="A510" s="113" t="s">
        <v>12</v>
      </c>
      <c r="B510" s="114"/>
      <c r="C510" s="25">
        <v>2022</v>
      </c>
      <c r="D510" s="87">
        <f>D41+D99+D145+D222+D273+D368+D389+D405+D441+D468+D477+D489</f>
        <v>43858.315650000004</v>
      </c>
      <c r="E510" s="87">
        <f t="shared" ref="E510:I510" si="118">E41+E99+E145+E222+E273+E368+E389+E405+E441+E468+E477+E489</f>
        <v>154.1</v>
      </c>
      <c r="F510" s="87">
        <f t="shared" si="118"/>
        <v>9707.7360800000006</v>
      </c>
      <c r="G510" s="87">
        <f t="shared" si="118"/>
        <v>4238.9585700000007</v>
      </c>
      <c r="H510" s="87">
        <f t="shared" si="118"/>
        <v>29757.521000000001</v>
      </c>
      <c r="I510" s="87">
        <f t="shared" si="118"/>
        <v>0</v>
      </c>
      <c r="J510" s="117"/>
    </row>
    <row r="511" spans="1:10" ht="15.6" customHeight="1" thickBot="1">
      <c r="A511" s="115"/>
      <c r="B511" s="116"/>
      <c r="C511" s="81">
        <v>2023</v>
      </c>
      <c r="D511" s="82">
        <f>D42+D100+D146+D223+D274+D369+D390+D406+D442+D469+D478+D490</f>
        <v>43997.799680000004</v>
      </c>
      <c r="E511" s="82">
        <f t="shared" ref="E511:I511" si="119">E42+E100+E146+E223+E274+E369+E390+E406+E442+E469+E478+E490</f>
        <v>161.69999999999999</v>
      </c>
      <c r="F511" s="82">
        <f t="shared" si="119"/>
        <v>9401.7018800000005</v>
      </c>
      <c r="G511" s="82">
        <f t="shared" si="119"/>
        <v>1803.9284600000001</v>
      </c>
      <c r="H511" s="82">
        <f>H42+H100+H146+H223+H274+H369+H390+H406+H442+H469</f>
        <v>32630.469339999996</v>
      </c>
      <c r="I511" s="82">
        <f t="shared" si="119"/>
        <v>0</v>
      </c>
      <c r="J511" s="118"/>
    </row>
    <row r="512" spans="1:10" ht="35.25" customHeight="1" thickBot="1">
      <c r="A512" s="119" t="s">
        <v>111</v>
      </c>
      <c r="B512" s="120"/>
      <c r="C512" s="90" t="s">
        <v>86</v>
      </c>
      <c r="D512" s="95">
        <f>D510+D511</f>
        <v>87856.115330000001</v>
      </c>
      <c r="E512" s="95">
        <f t="shared" ref="E512:I512" si="120">E510+E511</f>
        <v>315.79999999999995</v>
      </c>
      <c r="F512" s="95">
        <f t="shared" si="120"/>
        <v>19109.437960000003</v>
      </c>
      <c r="G512" s="95">
        <f t="shared" si="120"/>
        <v>6042.8870300000008</v>
      </c>
      <c r="H512" s="95">
        <f t="shared" si="120"/>
        <v>62387.990339999997</v>
      </c>
      <c r="I512" s="95">
        <f t="shared" si="120"/>
        <v>0</v>
      </c>
      <c r="J512" s="96"/>
    </row>
  </sheetData>
  <mergeCells count="275">
    <mergeCell ref="K11:Y13"/>
    <mergeCell ref="K60:Y62"/>
    <mergeCell ref="K70:K72"/>
    <mergeCell ref="A36:A40"/>
    <mergeCell ref="A80:A84"/>
    <mergeCell ref="B36:B40"/>
    <mergeCell ref="A70:A74"/>
    <mergeCell ref="B70:B74"/>
    <mergeCell ref="J44:J48"/>
    <mergeCell ref="B80:B84"/>
    <mergeCell ref="A50:A54"/>
    <mergeCell ref="B50:B54"/>
    <mergeCell ref="A49:J49"/>
    <mergeCell ref="A60:A64"/>
    <mergeCell ref="J50:J94"/>
    <mergeCell ref="K90:K92"/>
    <mergeCell ref="B90:B94"/>
    <mergeCell ref="A90:A94"/>
    <mergeCell ref="K186:K190"/>
    <mergeCell ref="B243:B247"/>
    <mergeCell ref="A186:A190"/>
    <mergeCell ref="B186:B190"/>
    <mergeCell ref="A197:A201"/>
    <mergeCell ref="B197:B201"/>
    <mergeCell ref="A217:A221"/>
    <mergeCell ref="A233:A237"/>
    <mergeCell ref="A238:A242"/>
    <mergeCell ref="A243:A247"/>
    <mergeCell ref="B217:B221"/>
    <mergeCell ref="A227:B231"/>
    <mergeCell ref="J227:J231"/>
    <mergeCell ref="A232:J232"/>
    <mergeCell ref="B238:B242"/>
    <mergeCell ref="B233:B237"/>
    <mergeCell ref="A222:B226"/>
    <mergeCell ref="B202:B206"/>
    <mergeCell ref="B120:B124"/>
    <mergeCell ref="A120:A124"/>
    <mergeCell ref="A140:A144"/>
    <mergeCell ref="B140:B144"/>
    <mergeCell ref="B110:B114"/>
    <mergeCell ref="B115:B119"/>
    <mergeCell ref="A115:A119"/>
    <mergeCell ref="A109:J109"/>
    <mergeCell ref="A446:B450"/>
    <mergeCell ref="B261:B262"/>
    <mergeCell ref="J233:J272"/>
    <mergeCell ref="A212:A216"/>
    <mergeCell ref="B212:B216"/>
    <mergeCell ref="A394:B398"/>
    <mergeCell ref="A400:A404"/>
    <mergeCell ref="B400:B404"/>
    <mergeCell ref="A420:A424"/>
    <mergeCell ref="B420:B424"/>
    <mergeCell ref="J394:J396"/>
    <mergeCell ref="A379:A383"/>
    <mergeCell ref="B379:B383"/>
    <mergeCell ref="A436:A440"/>
    <mergeCell ref="B436:B440"/>
    <mergeCell ref="J400:J402"/>
    <mergeCell ref="A451:B455"/>
    <mergeCell ref="A456:B456"/>
    <mergeCell ref="J451:J455"/>
    <mergeCell ref="A314:A317"/>
    <mergeCell ref="B314:B317"/>
    <mergeCell ref="A318:A322"/>
    <mergeCell ref="B318:B322"/>
    <mergeCell ref="A323:A327"/>
    <mergeCell ref="B323:B327"/>
    <mergeCell ref="A333:A337"/>
    <mergeCell ref="B333:B337"/>
    <mergeCell ref="A328:A332"/>
    <mergeCell ref="B328:B332"/>
    <mergeCell ref="B348:B352"/>
    <mergeCell ref="A363:A367"/>
    <mergeCell ref="B363:B367"/>
    <mergeCell ref="J373:J377"/>
    <mergeCell ref="A384:A388"/>
    <mergeCell ref="A373:B377"/>
    <mergeCell ref="A338:A342"/>
    <mergeCell ref="B338:B342"/>
    <mergeCell ref="A348:A352"/>
    <mergeCell ref="B384:B388"/>
    <mergeCell ref="A378:J378"/>
    <mergeCell ref="H1:J1"/>
    <mergeCell ref="A44:B46"/>
    <mergeCell ref="B2:J3"/>
    <mergeCell ref="D5:I5"/>
    <mergeCell ref="J5:J7"/>
    <mergeCell ref="D6:D7"/>
    <mergeCell ref="E6:I6"/>
    <mergeCell ref="B5:B7"/>
    <mergeCell ref="C5:C7"/>
    <mergeCell ref="A5:A7"/>
    <mergeCell ref="A9:J9"/>
    <mergeCell ref="A11:A15"/>
    <mergeCell ref="B11:B15"/>
    <mergeCell ref="B26:B30"/>
    <mergeCell ref="A26:A30"/>
    <mergeCell ref="A31:A35"/>
    <mergeCell ref="B31:B35"/>
    <mergeCell ref="B16:B17"/>
    <mergeCell ref="A16:A17"/>
    <mergeCell ref="J11:J42"/>
    <mergeCell ref="A104:B108"/>
    <mergeCell ref="J104:J108"/>
    <mergeCell ref="A110:A114"/>
    <mergeCell ref="A10:J10"/>
    <mergeCell ref="B60:B64"/>
    <mergeCell ref="A85:A89"/>
    <mergeCell ref="B85:B89"/>
    <mergeCell ref="A207:A211"/>
    <mergeCell ref="B207:B211"/>
    <mergeCell ref="A192:A196"/>
    <mergeCell ref="B192:B196"/>
    <mergeCell ref="A150:B154"/>
    <mergeCell ref="J150:J154"/>
    <mergeCell ref="A156:A160"/>
    <mergeCell ref="A155:J155"/>
    <mergeCell ref="A21:A22"/>
    <mergeCell ref="B21:B22"/>
    <mergeCell ref="A65:A69"/>
    <mergeCell ref="B65:B69"/>
    <mergeCell ref="A135:A139"/>
    <mergeCell ref="B135:B139"/>
    <mergeCell ref="A171:A175"/>
    <mergeCell ref="B171:B175"/>
    <mergeCell ref="A202:A206"/>
    <mergeCell ref="A419:J419"/>
    <mergeCell ref="A399:J399"/>
    <mergeCell ref="J415:J416"/>
    <mergeCell ref="A415:B416"/>
    <mergeCell ref="A417:B417"/>
    <mergeCell ref="A248:A252"/>
    <mergeCell ref="B248:B252"/>
    <mergeCell ref="A294:A298"/>
    <mergeCell ref="B294:B298"/>
    <mergeCell ref="A299:A303"/>
    <mergeCell ref="B299:B303"/>
    <mergeCell ref="A304:A308"/>
    <mergeCell ref="B304:B308"/>
    <mergeCell ref="A309:A313"/>
    <mergeCell ref="B309:B313"/>
    <mergeCell ref="A289:A293"/>
    <mergeCell ref="B289:B293"/>
    <mergeCell ref="A253:A257"/>
    <mergeCell ref="B253:B257"/>
    <mergeCell ref="A278:B282"/>
    <mergeCell ref="A268:A272"/>
    <mergeCell ref="A283:J283"/>
    <mergeCell ref="J278:J282"/>
    <mergeCell ref="A284:A288"/>
    <mergeCell ref="B284:B288"/>
    <mergeCell ref="A261:A262"/>
    <mergeCell ref="A273:B277"/>
    <mergeCell ref="A410:B414"/>
    <mergeCell ref="J410:J414"/>
    <mergeCell ref="A418:J418"/>
    <mergeCell ref="J284:J369"/>
    <mergeCell ref="A389:B393"/>
    <mergeCell ref="J379:J390"/>
    <mergeCell ref="A405:B409"/>
    <mergeCell ref="A125:A129"/>
    <mergeCell ref="B125:B129"/>
    <mergeCell ref="A145:B146"/>
    <mergeCell ref="J110:J146"/>
    <mergeCell ref="A176:A180"/>
    <mergeCell ref="B176:B180"/>
    <mergeCell ref="A181:A185"/>
    <mergeCell ref="B181:B185"/>
    <mergeCell ref="J156:J226"/>
    <mergeCell ref="A130:A134"/>
    <mergeCell ref="B130:B134"/>
    <mergeCell ref="A353:A357"/>
    <mergeCell ref="B353:B357"/>
    <mergeCell ref="B156:B160"/>
    <mergeCell ref="A161:A165"/>
    <mergeCell ref="B161:B165"/>
    <mergeCell ref="A343:A347"/>
    <mergeCell ref="B268:B272"/>
    <mergeCell ref="A263:A267"/>
    <mergeCell ref="B263:B267"/>
    <mergeCell ref="J470:J473"/>
    <mergeCell ref="A457:J457"/>
    <mergeCell ref="A458:A459"/>
    <mergeCell ref="B458:B459"/>
    <mergeCell ref="J458:J467"/>
    <mergeCell ref="A460:A461"/>
    <mergeCell ref="B460:B461"/>
    <mergeCell ref="A462:A467"/>
    <mergeCell ref="B462:B467"/>
    <mergeCell ref="A468:B469"/>
    <mergeCell ref="J468:J469"/>
    <mergeCell ref="H497:H500"/>
    <mergeCell ref="I497:I500"/>
    <mergeCell ref="J497:J500"/>
    <mergeCell ref="A491:B494"/>
    <mergeCell ref="C491:C494"/>
    <mergeCell ref="D491:D494"/>
    <mergeCell ref="E491:E494"/>
    <mergeCell ref="F491:F494"/>
    <mergeCell ref="G491:G494"/>
    <mergeCell ref="H491:H494"/>
    <mergeCell ref="A99:B100"/>
    <mergeCell ref="A41:B42"/>
    <mergeCell ref="A75:A79"/>
    <mergeCell ref="B75:B79"/>
    <mergeCell ref="A55:A59"/>
    <mergeCell ref="B55:B59"/>
    <mergeCell ref="A166:A170"/>
    <mergeCell ref="B166:B170"/>
    <mergeCell ref="G506:G509"/>
    <mergeCell ref="B343:B347"/>
    <mergeCell ref="A425:A429"/>
    <mergeCell ref="B425:B429"/>
    <mergeCell ref="A430:A434"/>
    <mergeCell ref="B430:B434"/>
    <mergeCell ref="A495:B496"/>
    <mergeCell ref="A497:B500"/>
    <mergeCell ref="C497:C500"/>
    <mergeCell ref="D497:D500"/>
    <mergeCell ref="E497:E500"/>
    <mergeCell ref="F497:F500"/>
    <mergeCell ref="G497:G500"/>
    <mergeCell ref="A358:A362"/>
    <mergeCell ref="B358:B362"/>
    <mergeCell ref="A368:B372"/>
    <mergeCell ref="H506:H509"/>
    <mergeCell ref="I506:I509"/>
    <mergeCell ref="J506:J509"/>
    <mergeCell ref="A501:B502"/>
    <mergeCell ref="J501:J502"/>
    <mergeCell ref="A503:B503"/>
    <mergeCell ref="J420:J450"/>
    <mergeCell ref="A441:B445"/>
    <mergeCell ref="J486:J490"/>
    <mergeCell ref="I491:I494"/>
    <mergeCell ref="J491:J494"/>
    <mergeCell ref="A485:J485"/>
    <mergeCell ref="A486:A488"/>
    <mergeCell ref="B486:B488"/>
    <mergeCell ref="A489:B490"/>
    <mergeCell ref="A470:B473"/>
    <mergeCell ref="C470:C473"/>
    <mergeCell ref="D470:D473"/>
    <mergeCell ref="E470:E473"/>
    <mergeCell ref="F470:F473"/>
    <mergeCell ref="G470:G473"/>
    <mergeCell ref="H470:H473"/>
    <mergeCell ref="I470:I473"/>
    <mergeCell ref="J495:J496"/>
    <mergeCell ref="A510:B511"/>
    <mergeCell ref="J510:J511"/>
    <mergeCell ref="A512:B512"/>
    <mergeCell ref="A474:J474"/>
    <mergeCell ref="A475:A476"/>
    <mergeCell ref="B475:B476"/>
    <mergeCell ref="A477:B478"/>
    <mergeCell ref="J475:J478"/>
    <mergeCell ref="A479:B482"/>
    <mergeCell ref="C479:C482"/>
    <mergeCell ref="D479:D482"/>
    <mergeCell ref="E479:E482"/>
    <mergeCell ref="F479:F482"/>
    <mergeCell ref="G479:G482"/>
    <mergeCell ref="H479:H482"/>
    <mergeCell ref="I479:I482"/>
    <mergeCell ref="J479:J482"/>
    <mergeCell ref="A504:B505"/>
    <mergeCell ref="J504:J505"/>
    <mergeCell ref="A506:B509"/>
    <mergeCell ref="C506:C509"/>
    <mergeCell ref="D506:D509"/>
    <mergeCell ref="E506:E509"/>
    <mergeCell ref="F506:F509"/>
  </mergeCells>
  <pageMargins left="0.47244094488188981" right="0.31496062992125984" top="0.74803149606299213" bottom="0.15748031496062992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2:T151"/>
  <sheetViews>
    <sheetView topLeftCell="A28" workbookViewId="0">
      <selection activeCell="E30" sqref="E30"/>
    </sheetView>
  </sheetViews>
  <sheetFormatPr defaultRowHeight="15"/>
  <cols>
    <col min="7" max="20" width="8.85546875" style="4"/>
  </cols>
  <sheetData>
    <row r="22" spans="3:20"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3:20"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3:20">
      <c r="E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3:20">
      <c r="C25" s="307" t="s">
        <v>10</v>
      </c>
      <c r="D25" s="308"/>
      <c r="E25" s="4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3:20">
      <c r="C26" s="135"/>
      <c r="D26" s="136"/>
      <c r="E26" s="4"/>
    </row>
    <row r="27" spans="3:20">
      <c r="C27" s="292"/>
      <c r="D27" s="293"/>
      <c r="E27" s="4"/>
    </row>
    <row r="28" spans="3:20">
      <c r="E28" s="4"/>
    </row>
    <row r="29" spans="3:20">
      <c r="E29" s="4"/>
    </row>
    <row r="30" spans="3:20">
      <c r="E30" s="7"/>
    </row>
    <row r="31" spans="3:20">
      <c r="E31" s="1"/>
    </row>
    <row r="32" spans="3:20">
      <c r="E32" s="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5:20">
      <c r="E33" s="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5:20">
      <c r="E34" s="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5:20">
      <c r="E35" s="1"/>
    </row>
    <row r="36" spans="5:20">
      <c r="E36" s="5"/>
    </row>
    <row r="37" spans="5:20">
      <c r="E37" s="5"/>
    </row>
    <row r="38" spans="5:20">
      <c r="E38" s="5"/>
    </row>
    <row r="39" spans="5:20">
      <c r="E39" s="3"/>
    </row>
    <row r="40" spans="5:20">
      <c r="E40" s="1"/>
    </row>
    <row r="41" spans="5:20">
      <c r="E41" s="1"/>
    </row>
    <row r="42" spans="5:20">
      <c r="E42" s="1"/>
    </row>
    <row r="43" spans="5:20">
      <c r="E43" s="1"/>
    </row>
    <row r="44" spans="5:20">
      <c r="E44" s="1"/>
    </row>
    <row r="45" spans="5:20">
      <c r="E45" s="1"/>
      <c r="G45" s="5"/>
      <c r="H45" s="5"/>
      <c r="I45" s="2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5:20">
      <c r="E46" s="2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5:20">
      <c r="E47" s="2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5:20">
      <c r="E48" s="2"/>
    </row>
    <row r="49" spans="5:5">
      <c r="E49" s="1"/>
    </row>
    <row r="50" spans="5:5">
      <c r="E50" s="4"/>
    </row>
    <row r="51" spans="5:5">
      <c r="E51" s="4"/>
    </row>
    <row r="52" spans="5:5">
      <c r="E52" s="4"/>
    </row>
    <row r="53" spans="5:5">
      <c r="E53" s="4"/>
    </row>
    <row r="54" spans="5:5">
      <c r="E54" s="4"/>
    </row>
    <row r="55" spans="5:5">
      <c r="E55" s="4"/>
    </row>
    <row r="71" spans="7:20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7:20"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7:20"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90" spans="7:20"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7:20"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7:20"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136" spans="7:20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7:20"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7:20"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46" spans="7:20"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7:20"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7:20"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7:20"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7:20"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7:20"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</sheetData>
  <mergeCells count="1">
    <mergeCell ref="C25:D2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7" sqref="C27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2024-02-14T07:29:22Z</dcterms:modified>
</cp:coreProperties>
</file>